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配租、补贴汇总表" sheetId="1" r:id="rId1"/>
  </sheets>
  <definedNames/>
  <calcPr fullCalcOnLoad="1" fullPrecision="0"/>
</workbook>
</file>

<file path=xl/sharedStrings.xml><?xml version="1.0" encoding="utf-8"?>
<sst xmlns="http://schemas.openxmlformats.org/spreadsheetml/2006/main" count="228" uniqueCount="166">
  <si>
    <t>黄石港区2022年2、3季度低保、低收入家庭申请租赁补贴汇总表</t>
  </si>
  <si>
    <t>制表单位（人）：黄石港区住房保障局</t>
  </si>
  <si>
    <t>序号</t>
  </si>
  <si>
    <t>受理街道</t>
  </si>
  <si>
    <t>申请人姓名</t>
  </si>
  <si>
    <t>申请人身份证号码</t>
  </si>
  <si>
    <t>申请家庭人口情况</t>
  </si>
  <si>
    <t>住房租赁补贴情况</t>
  </si>
  <si>
    <t>享受补贴时间（月）</t>
  </si>
  <si>
    <t xml:space="preserve">
第二季度补贴
(元） </t>
  </si>
  <si>
    <t xml:space="preserve">
第三季度补贴
(元） </t>
  </si>
  <si>
    <t>备注</t>
  </si>
  <si>
    <t>常住直系亲属人口</t>
  </si>
  <si>
    <t>保障人口</t>
  </si>
  <si>
    <t>建筑面积</t>
  </si>
  <si>
    <t>有效建筑面积</t>
  </si>
  <si>
    <t>保障面积标准</t>
  </si>
  <si>
    <t>应保障面积</t>
  </si>
  <si>
    <t>居住地地段市场租金标准</t>
  </si>
  <si>
    <t>月补贴金额</t>
  </si>
  <si>
    <t>低保人口</t>
  </si>
  <si>
    <t>低收入人口</t>
  </si>
  <si>
    <t>低保</t>
  </si>
  <si>
    <t>低收入</t>
  </si>
  <si>
    <t>合计</t>
  </si>
  <si>
    <t>胜阳港街道</t>
  </si>
  <si>
    <t>黄志明</t>
  </si>
  <si>
    <t>42020219511021****</t>
  </si>
  <si>
    <t>1</t>
  </si>
  <si>
    <t>0</t>
  </si>
  <si>
    <t>曾雷</t>
  </si>
  <si>
    <t>42020219870507****</t>
  </si>
  <si>
    <t>付梦丽</t>
  </si>
  <si>
    <t>42020519910619****</t>
  </si>
  <si>
    <t>李明文</t>
  </si>
  <si>
    <t>42020319680920****</t>
  </si>
  <si>
    <t>彭莹</t>
  </si>
  <si>
    <t>42020219911126****</t>
  </si>
  <si>
    <t>周禾生</t>
  </si>
  <si>
    <t>42022119631101****</t>
  </si>
  <si>
    <t>方建鹏</t>
  </si>
  <si>
    <t>42020219590202****</t>
  </si>
  <si>
    <t>邓文陆</t>
  </si>
  <si>
    <t>420202196110251****</t>
  </si>
  <si>
    <t>2022.7.8已配租至企业小区</t>
  </si>
  <si>
    <t>何年生</t>
  </si>
  <si>
    <t>42020219630126****</t>
  </si>
  <si>
    <t>2022.7.9已配租至江泰春岸小区</t>
  </si>
  <si>
    <t>张忠良</t>
  </si>
  <si>
    <t>42020219580821****</t>
  </si>
  <si>
    <t>吴良杰</t>
  </si>
  <si>
    <t>420202198210301****</t>
  </si>
  <si>
    <t>陶学珍</t>
  </si>
  <si>
    <t>42020319630201****</t>
  </si>
  <si>
    <t>沈家营街道</t>
  </si>
  <si>
    <t>张俊</t>
  </si>
  <si>
    <t>42020219721119****</t>
  </si>
  <si>
    <t>202年4-6月低保保障3人、7-9月低保保障2人</t>
  </si>
  <si>
    <t>熊桂香</t>
  </si>
  <si>
    <t>42020219681016****</t>
  </si>
  <si>
    <t>方平</t>
  </si>
  <si>
    <t>42020219781212****</t>
  </si>
  <si>
    <t>宋芳芳</t>
  </si>
  <si>
    <t>42282319790325****</t>
  </si>
  <si>
    <t>刘应顺</t>
  </si>
  <si>
    <t>42020219761010****</t>
  </si>
  <si>
    <t>2022年7月份低保保障3人，8-9月保障2人</t>
  </si>
  <si>
    <t>余金堂</t>
  </si>
  <si>
    <t>42020219491124****</t>
  </si>
  <si>
    <t>朱其胜</t>
  </si>
  <si>
    <t>42020419721015****</t>
  </si>
  <si>
    <t>万德光</t>
  </si>
  <si>
    <t>42020320021029****</t>
  </si>
  <si>
    <t>丁细清</t>
  </si>
  <si>
    <t>42020219590328****</t>
  </si>
  <si>
    <t>罗珊娇</t>
  </si>
  <si>
    <t>42020219670510****</t>
  </si>
  <si>
    <t>彭剑</t>
  </si>
  <si>
    <t>42020219650306****</t>
  </si>
  <si>
    <t>2022.7月配租至东风路B-2404</t>
  </si>
  <si>
    <t>张子良</t>
  </si>
  <si>
    <t>42020219630506****</t>
  </si>
  <si>
    <t>王响</t>
  </si>
  <si>
    <t>42070019650915****</t>
  </si>
  <si>
    <t>王殷</t>
  </si>
  <si>
    <t>42020220000527****</t>
  </si>
  <si>
    <t>丁传铸</t>
  </si>
  <si>
    <t>42020219460720****</t>
  </si>
  <si>
    <t>黄石港街道</t>
  </si>
  <si>
    <t>陈尚仁</t>
  </si>
  <si>
    <t>42020219510123****</t>
  </si>
  <si>
    <t>2022.8.25去世</t>
  </si>
  <si>
    <t>朱铁城</t>
  </si>
  <si>
    <t>42020219790922****</t>
  </si>
  <si>
    <t>殷显容</t>
  </si>
  <si>
    <t>42020219620115****</t>
  </si>
  <si>
    <t>吴秋英</t>
  </si>
  <si>
    <t>42020219641018****</t>
  </si>
  <si>
    <t>李娟</t>
  </si>
  <si>
    <t>42020219640206****</t>
  </si>
  <si>
    <t>朱爱云</t>
  </si>
  <si>
    <t>42112619690523****</t>
  </si>
  <si>
    <t>郝至平</t>
  </si>
  <si>
    <t>34012319520210****</t>
  </si>
  <si>
    <t>付磊</t>
  </si>
  <si>
    <t>42020419970929****</t>
  </si>
  <si>
    <t>低收入新增家庭5月</t>
  </si>
  <si>
    <t>周军</t>
  </si>
  <si>
    <t>42020219760425****</t>
  </si>
  <si>
    <t>汤红兵</t>
  </si>
  <si>
    <t>42020219770212****</t>
  </si>
  <si>
    <t>刘国平</t>
  </si>
  <si>
    <t>42020219730614****</t>
  </si>
  <si>
    <t>徐鹰</t>
  </si>
  <si>
    <t>42020219760712****</t>
  </si>
  <si>
    <t>补发2021年1、2季度1008元</t>
  </si>
  <si>
    <t>明昌勇</t>
  </si>
  <si>
    <t>42028119411107****</t>
  </si>
  <si>
    <t>李还姣</t>
  </si>
  <si>
    <t>42020219631204****</t>
  </si>
  <si>
    <t>万晶</t>
  </si>
  <si>
    <t>42020219891216****</t>
  </si>
  <si>
    <t>何从正</t>
  </si>
  <si>
    <t>42020219691115****</t>
  </si>
  <si>
    <t>丁家新</t>
  </si>
  <si>
    <t>42020319500710****</t>
  </si>
  <si>
    <t>谌晓晴</t>
  </si>
  <si>
    <t>42212819431112****</t>
  </si>
  <si>
    <t>周银清</t>
  </si>
  <si>
    <t>42900619410507****</t>
  </si>
  <si>
    <t>陈新</t>
  </si>
  <si>
    <t>42020219691024****</t>
  </si>
  <si>
    <t>2</t>
  </si>
  <si>
    <t>花湖街道</t>
  </si>
  <si>
    <t>洪钢</t>
  </si>
  <si>
    <t>42020319701015****</t>
  </si>
  <si>
    <t>陈来贵</t>
  </si>
  <si>
    <t>42022119750613****</t>
  </si>
  <si>
    <t>祁江林</t>
  </si>
  <si>
    <t>42020219780428****</t>
  </si>
  <si>
    <t>江华</t>
  </si>
  <si>
    <t>42020219680110****</t>
  </si>
  <si>
    <t>李水华</t>
  </si>
  <si>
    <t>42020319751010****</t>
  </si>
  <si>
    <t>陈静</t>
  </si>
  <si>
    <t>42020219931123****</t>
  </si>
  <si>
    <t>低收入新增家庭4月</t>
  </si>
  <si>
    <t>汪琴</t>
  </si>
  <si>
    <t>42020219861105****</t>
  </si>
  <si>
    <t>刘恒院</t>
  </si>
  <si>
    <t>42020219630523****</t>
  </si>
  <si>
    <t>2022年7月份保障3人、8-9月份保障1人 。</t>
  </si>
  <si>
    <t>彭易学</t>
  </si>
  <si>
    <t>42022219781118****</t>
  </si>
  <si>
    <t>江北管理区</t>
  </si>
  <si>
    <t>朱其刚</t>
  </si>
  <si>
    <t>420221197510121****</t>
  </si>
  <si>
    <t>2022年8月取消低保</t>
  </si>
  <si>
    <t>饶水林</t>
  </si>
  <si>
    <t>42112519650202****</t>
  </si>
  <si>
    <t>施子钧</t>
  </si>
  <si>
    <t>42012419401126****</t>
  </si>
  <si>
    <t>顾伟俊</t>
  </si>
  <si>
    <t>42020319880718****</t>
  </si>
  <si>
    <t>杨光</t>
  </si>
  <si>
    <t>42020319810910****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</si>
</sst>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name val="方正小标宋简体"/>
      <family val="4"/>
    </font>
    <font>
      <b/>
      <sz val="12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0"/>
      <name val="Helv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2"/>
      <color theme="1"/>
      <name val="宋体"/>
      <family val="0"/>
    </font>
    <font>
      <b/>
      <sz val="10"/>
      <color theme="1"/>
      <name val="仿宋_GB2312"/>
      <family val="3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11" fillId="0" borderId="0">
      <alignment vertical="top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7" fillId="0" borderId="0">
      <alignment/>
      <protection/>
    </xf>
    <xf numFmtId="0" fontId="15" fillId="4" borderId="1" applyNumberFormat="0" applyAlignment="0" applyProtection="0"/>
    <xf numFmtId="0" fontId="23" fillId="5" borderId="2" applyNumberFormat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10" fillId="7" borderId="0" applyNumberFormat="0" applyBorder="0" applyAlignment="0" applyProtection="0"/>
    <xf numFmtId="41" fontId="11" fillId="0" borderId="0" applyFont="0" applyFill="0" applyBorder="0" applyAlignment="0" applyProtection="0"/>
    <xf numFmtId="0" fontId="10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9" fillId="11" borderId="0" applyNumberFormat="0" applyBorder="0" applyAlignment="0" applyProtection="0"/>
    <xf numFmtId="43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1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42" fontId="1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11" fillId="14" borderId="8" applyNumberFormat="0" applyFont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13" fillId="16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4" borderId="9" applyNumberForma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/>
      <protection/>
    </xf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9" borderId="0" applyNumberFormat="0" applyBorder="0" applyAlignment="0" applyProtection="0"/>
    <xf numFmtId="9" fontId="11" fillId="0" borderId="0" applyFont="0" applyFill="0" applyBorder="0" applyAlignment="0" applyProtection="0"/>
    <xf numFmtId="0" fontId="9" fillId="13" borderId="0" applyNumberFormat="0" applyBorder="0" applyAlignment="0" applyProtection="0"/>
    <xf numFmtId="44" fontId="11" fillId="0" borderId="0" applyFont="0" applyFill="0" applyBorder="0" applyAlignment="0" applyProtection="0"/>
    <xf numFmtId="0" fontId="9" fillId="23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0">
      <alignment/>
      <protection/>
    </xf>
    <xf numFmtId="0" fontId="22" fillId="3" borderId="9" applyNumberFormat="0" applyAlignment="0" applyProtection="0"/>
    <xf numFmtId="0" fontId="10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1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0" fillId="24" borderId="0" xfId="0" applyFont="1" applyFill="1" applyAlignment="1">
      <alignment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178" fontId="0" fillId="0" borderId="0" xfId="0" applyNumberFormat="1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178" fontId="0" fillId="24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177" fontId="4" fillId="0" borderId="0" xfId="34" applyNumberFormat="1" applyFont="1" applyFill="1" applyBorder="1" applyAlignment="1">
      <alignment horizontal="center" vertical="center" wrapText="1"/>
      <protection/>
    </xf>
    <xf numFmtId="177" fontId="4" fillId="0" borderId="0" xfId="34" applyNumberFormat="1" applyFont="1" applyFill="1" applyBorder="1" applyAlignment="1">
      <alignment horizontal="center" vertical="center" wrapText="1"/>
      <protection/>
    </xf>
    <xf numFmtId="177" fontId="5" fillId="0" borderId="0" xfId="34" applyNumberFormat="1" applyFont="1" applyFill="1" applyBorder="1" applyAlignment="1">
      <alignment horizontal="left" vertical="center" wrapText="1"/>
      <protection/>
    </xf>
    <xf numFmtId="177" fontId="5" fillId="0" borderId="0" xfId="34" applyNumberFormat="1" applyFont="1" applyFill="1" applyBorder="1" applyAlignment="1">
      <alignment horizontal="left" vertical="center" wrapText="1"/>
      <protection/>
    </xf>
    <xf numFmtId="0" fontId="31" fillId="0" borderId="10" xfId="34" applyNumberFormat="1" applyFont="1" applyFill="1" applyBorder="1" applyAlignment="1">
      <alignment horizontal="center" vertical="center" wrapText="1"/>
      <protection/>
    </xf>
    <xf numFmtId="49" fontId="31" fillId="0" borderId="10" xfId="34" applyNumberFormat="1" applyFont="1" applyFill="1" applyBorder="1" applyAlignment="1">
      <alignment horizontal="center" vertical="center" wrapText="1"/>
      <protection/>
    </xf>
    <xf numFmtId="0" fontId="32" fillId="24" borderId="10" xfId="0" applyNumberFormat="1" applyFont="1" applyFill="1" applyBorder="1" applyAlignment="1">
      <alignment horizontal="center" vertical="center" wrapText="1"/>
    </xf>
    <xf numFmtId="49" fontId="32" fillId="24" borderId="11" xfId="0" applyNumberFormat="1" applyFont="1" applyFill="1" applyBorder="1" applyAlignment="1">
      <alignment horizontal="center" vertic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0" fontId="32" fillId="24" borderId="10" xfId="0" applyNumberFormat="1" applyFont="1" applyFill="1" applyBorder="1" applyAlignment="1">
      <alignment horizontal="center" vertic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49" fontId="32" fillId="24" borderId="10" xfId="82" applyNumberFormat="1" applyFont="1" applyFill="1" applyBorder="1" applyAlignment="1">
      <alignment horizontal="center" vertical="center" wrapText="1"/>
      <protection/>
    </xf>
    <xf numFmtId="49" fontId="32" fillId="24" borderId="10" xfId="73" applyNumberFormat="1" applyFont="1" applyFill="1" applyBorder="1" applyAlignment="1">
      <alignment horizontal="center" vertical="center" wrapText="1"/>
      <protection/>
    </xf>
    <xf numFmtId="0" fontId="32" fillId="24" borderId="10" xfId="30" applyFont="1" applyFill="1" applyBorder="1" applyAlignment="1">
      <alignment horizontal="center" vertical="center" wrapText="1"/>
      <protection/>
    </xf>
    <xf numFmtId="0" fontId="32" fillId="25" borderId="10" xfId="30" applyFont="1" applyFill="1" applyBorder="1" applyAlignment="1">
      <alignment horizontal="center" vertical="center" wrapText="1"/>
      <protection/>
    </xf>
    <xf numFmtId="49" fontId="32" fillId="24" borderId="10" xfId="31" applyNumberFormat="1" applyFont="1" applyFill="1" applyBorder="1" applyAlignment="1">
      <alignment horizontal="center" vertical="center" wrapText="1"/>
      <protection/>
    </xf>
    <xf numFmtId="0" fontId="32" fillId="24" borderId="10" xfId="0" applyNumberFormat="1" applyFont="1" applyFill="1" applyBorder="1" applyAlignment="1">
      <alignment horizontal="center" vertical="center"/>
    </xf>
    <xf numFmtId="49" fontId="32" fillId="24" borderId="10" xfId="0" applyNumberFormat="1" applyFont="1" applyFill="1" applyBorder="1" applyAlignment="1">
      <alignment horizontal="center" vertical="center"/>
    </xf>
    <xf numFmtId="49" fontId="32" fillId="24" borderId="12" xfId="73" applyNumberFormat="1" applyFont="1" applyFill="1" applyBorder="1" applyAlignment="1">
      <alignment horizontal="center" vertical="center" wrapText="1"/>
      <protection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177" fontId="5" fillId="0" borderId="0" xfId="34" applyNumberFormat="1" applyFont="1" applyFill="1" applyBorder="1" applyAlignment="1">
      <alignment horizontal="left" vertical="center" wrapText="1"/>
      <protection/>
    </xf>
    <xf numFmtId="177" fontId="5" fillId="0" borderId="0" xfId="34" applyNumberFormat="1" applyFont="1" applyFill="1" applyBorder="1" applyAlignment="1">
      <alignment horizontal="left" vertical="center" wrapText="1"/>
      <protection/>
    </xf>
    <xf numFmtId="176" fontId="31" fillId="0" borderId="10" xfId="34" applyNumberFormat="1" applyFont="1" applyFill="1" applyBorder="1" applyAlignment="1">
      <alignment horizontal="center" vertical="center" wrapText="1"/>
      <protection/>
    </xf>
    <xf numFmtId="176" fontId="32" fillId="24" borderId="10" xfId="0" applyNumberFormat="1" applyFont="1" applyFill="1" applyBorder="1" applyAlignment="1">
      <alignment horizontal="center" vertical="center" wrapText="1"/>
    </xf>
    <xf numFmtId="0" fontId="32" fillId="24" borderId="10" xfId="34" applyNumberFormat="1" applyFont="1" applyFill="1" applyBorder="1" applyAlignment="1">
      <alignment horizontal="center" vertical="center" wrapText="1"/>
      <protection/>
    </xf>
    <xf numFmtId="0" fontId="32" fillId="24" borderId="10" xfId="73" applyNumberFormat="1" applyFont="1" applyFill="1" applyBorder="1" applyAlignment="1">
      <alignment horizontal="center" vertical="center" wrapText="1"/>
      <protection/>
    </xf>
    <xf numFmtId="0" fontId="32" fillId="24" borderId="12" xfId="73" applyNumberFormat="1" applyFont="1" applyFill="1" applyBorder="1" applyAlignment="1">
      <alignment horizontal="center" vertical="center" wrapText="1"/>
      <protection/>
    </xf>
    <xf numFmtId="0" fontId="32" fillId="24" borderId="10" xfId="0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 wrapText="1"/>
    </xf>
    <xf numFmtId="177" fontId="31" fillId="0" borderId="10" xfId="34" applyNumberFormat="1" applyFont="1" applyFill="1" applyBorder="1" applyAlignment="1">
      <alignment horizontal="center" vertical="center" wrapText="1"/>
      <protection/>
    </xf>
    <xf numFmtId="178" fontId="31" fillId="0" borderId="10" xfId="34" applyNumberFormat="1" applyFont="1" applyFill="1" applyBorder="1" applyAlignment="1">
      <alignment horizontal="center" vertical="center" wrapText="1"/>
      <protection/>
    </xf>
    <xf numFmtId="177" fontId="32" fillId="24" borderId="10" xfId="0" applyNumberFormat="1" applyFont="1" applyFill="1" applyBorder="1" applyAlignment="1">
      <alignment horizontal="center" vertical="center" wrapText="1"/>
    </xf>
    <xf numFmtId="178" fontId="32" fillId="24" borderId="10" xfId="0" applyNumberFormat="1" applyFont="1" applyFill="1" applyBorder="1" applyAlignment="1">
      <alignment horizontal="center" vertical="center" wrapText="1"/>
    </xf>
    <xf numFmtId="177" fontId="4" fillId="24" borderId="0" xfId="34" applyNumberFormat="1" applyFont="1" applyFill="1" applyAlignment="1">
      <alignment horizontal="center" vertical="center" wrapText="1"/>
      <protection/>
    </xf>
    <xf numFmtId="177" fontId="4" fillId="0" borderId="0" xfId="34" applyNumberFormat="1" applyFont="1" applyFill="1" applyAlignment="1">
      <alignment horizontal="center" vertical="center" wrapText="1"/>
      <protection/>
    </xf>
    <xf numFmtId="177" fontId="5" fillId="24" borderId="0" xfId="34" applyNumberFormat="1" applyFont="1" applyFill="1" applyBorder="1" applyAlignment="1">
      <alignment horizontal="left" vertical="center" wrapText="1"/>
      <protection/>
    </xf>
    <xf numFmtId="178" fontId="31" fillId="0" borderId="10" xfId="34" applyNumberFormat="1" applyFont="1" applyFill="1" applyBorder="1" applyAlignment="1">
      <alignment horizontal="center" vertical="center" wrapText="1"/>
      <protection/>
    </xf>
    <xf numFmtId="0" fontId="31" fillId="24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178" fontId="32" fillId="24" borderId="10" xfId="0" applyNumberFormat="1" applyFont="1" applyFill="1" applyBorder="1" applyAlignment="1">
      <alignment horizontal="center" vertical="center" wrapText="1"/>
    </xf>
    <xf numFmtId="177" fontId="4" fillId="0" borderId="0" xfId="34" applyNumberFormat="1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wrapText="1"/>
    </xf>
    <xf numFmtId="0" fontId="32" fillId="24" borderId="10" xfId="0" applyFont="1" applyFill="1" applyBorder="1" applyAlignment="1">
      <alignment horizontal="left" vertical="center"/>
    </xf>
    <xf numFmtId="0" fontId="0" fillId="24" borderId="0" xfId="0" applyFont="1" applyFill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178" fontId="8" fillId="24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7" fillId="25" borderId="10" xfId="30" applyFont="1" applyFill="1" applyBorder="1" applyAlignment="1" quotePrefix="1">
      <alignment horizontal="center" vertical="center" wrapText="1"/>
      <protection/>
    </xf>
  </cellXfs>
  <cellStyles count="73">
    <cellStyle name="Normal" xfId="0"/>
    <cellStyle name="常规 6" xfId="15"/>
    <cellStyle name="_ET_STYLE_NoName_00_" xfId="16"/>
    <cellStyle name="常规 12" xfId="17"/>
    <cellStyle name="常规 16" xfId="18"/>
    <cellStyle name="常规 21" xfId="19"/>
    <cellStyle name="常规 13" xfId="20"/>
    <cellStyle name="常规 14" xfId="21"/>
    <cellStyle name="常规 15" xfId="22"/>
    <cellStyle name="常规 20" xfId="23"/>
    <cellStyle name="常规 17" xfId="24"/>
    <cellStyle name="常规 2" xfId="25"/>
    <cellStyle name="常规 24" xfId="26"/>
    <cellStyle name="常规 4" xfId="27"/>
    <cellStyle name="常规 5" xfId="28"/>
    <cellStyle name="常规_Sheet1" xfId="29"/>
    <cellStyle name="常规 27" xfId="30"/>
    <cellStyle name="常规 29" xfId="31"/>
    <cellStyle name="60% - 强调文字颜色 6" xfId="32"/>
    <cellStyle name="20% - 强调文字颜色 6" xfId="33"/>
    <cellStyle name="常规_低保补贴" xfId="34"/>
    <cellStyle name="输出" xfId="35"/>
    <cellStyle name="检查单元格" xfId="36"/>
    <cellStyle name="差" xfId="37"/>
    <cellStyle name="标题 1" xfId="38"/>
    <cellStyle name="解释性文本" xfId="39"/>
    <cellStyle name="标题 2" xfId="40"/>
    <cellStyle name="40% - 强调文字颜色 5" xfId="41"/>
    <cellStyle name="Comma [0]" xfId="42"/>
    <cellStyle name="40% - 强调文字颜色 6" xfId="43"/>
    <cellStyle name="Hyperlink" xfId="44"/>
    <cellStyle name="强调文字颜色 5" xfId="45"/>
    <cellStyle name="标题 3" xfId="46"/>
    <cellStyle name="汇总" xfId="47"/>
    <cellStyle name="20% - 强调文字颜色 1" xfId="48"/>
    <cellStyle name="常规 7" xfId="49"/>
    <cellStyle name="40% - 强调文字颜色 1" xfId="50"/>
    <cellStyle name="强调文字颜色 6" xfId="51"/>
    <cellStyle name="Comma" xfId="52"/>
    <cellStyle name="标题" xfId="53"/>
    <cellStyle name="Followed Hyperlink" xfId="54"/>
    <cellStyle name="40% - 强调文字颜色 4" xfId="55"/>
    <cellStyle name="常规 3" xfId="56"/>
    <cellStyle name="链接单元格" xfId="57"/>
    <cellStyle name="标题 4" xfId="58"/>
    <cellStyle name="20% - 强调文字颜色 2" xfId="59"/>
    <cellStyle name="Currency [0]" xfId="60"/>
    <cellStyle name="警告文本" xfId="61"/>
    <cellStyle name="常规 8" xfId="62"/>
    <cellStyle name="40% - 强调文字颜色 2" xfId="63"/>
    <cellStyle name="注释" xfId="64"/>
    <cellStyle name="60% - 强调文字颜色 3" xfId="65"/>
    <cellStyle name="常规 23" xfId="66"/>
    <cellStyle name="好" xfId="67"/>
    <cellStyle name="20% - 强调文字颜色 5" xfId="68"/>
    <cellStyle name="适中" xfId="69"/>
    <cellStyle name="计算" xfId="70"/>
    <cellStyle name="强调文字颜色 1" xfId="71"/>
    <cellStyle name="60% - 强调文字颜色 4" xfId="72"/>
    <cellStyle name="常规_Sheet2" xfId="73"/>
    <cellStyle name="60% - 强调文字颜色 1" xfId="74"/>
    <cellStyle name="强调文字颜色 2" xfId="75"/>
    <cellStyle name="60% - 强调文字颜色 5" xfId="76"/>
    <cellStyle name="Percent" xfId="77"/>
    <cellStyle name="60% - 强调文字颜色 2" xfId="78"/>
    <cellStyle name="Currency" xfId="79"/>
    <cellStyle name="强调文字颜色 3" xfId="80"/>
    <cellStyle name="20% - 强调文字颜色 3" xfId="81"/>
    <cellStyle name="常规 9" xfId="82"/>
    <cellStyle name="输入" xfId="83"/>
    <cellStyle name="40% - 强调文字颜色 3" xfId="84"/>
    <cellStyle name="强调文字颜色 4" xfId="85"/>
    <cellStyle name="20% - 强调文字颜色 4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B67"/>
  <sheetViews>
    <sheetView tabSelected="1" workbookViewId="0" topLeftCell="A1">
      <pane ySplit="5" topLeftCell="A18" activePane="bottomLeft" state="frozen"/>
      <selection pane="bottomLeft" activeCell="K70" sqref="K70"/>
    </sheetView>
  </sheetViews>
  <sheetFormatPr defaultColWidth="8.00390625" defaultRowHeight="14.25"/>
  <cols>
    <col min="1" max="1" width="4.625" style="3" customWidth="1"/>
    <col min="2" max="2" width="10.75390625" style="3" customWidth="1"/>
    <col min="3" max="3" width="7.125" style="4" customWidth="1"/>
    <col min="4" max="4" width="16.875" style="5" customWidth="1"/>
    <col min="5" max="7" width="2.75390625" style="3" customWidth="1"/>
    <col min="8" max="8" width="6.875" style="6" customWidth="1"/>
    <col min="9" max="9" width="6.125" style="6" customWidth="1"/>
    <col min="10" max="10" width="4.375" style="3" customWidth="1"/>
    <col min="11" max="11" width="4.50390625" style="3" customWidth="1"/>
    <col min="12" max="12" width="5.75390625" style="3" customWidth="1"/>
    <col min="13" max="13" width="5.00390625" style="3" customWidth="1"/>
    <col min="14" max="14" width="5.875" style="7" customWidth="1"/>
    <col min="15" max="15" width="5.00390625" style="8" customWidth="1"/>
    <col min="16" max="16" width="5.375" style="8" customWidth="1"/>
    <col min="17" max="17" width="5.75390625" style="9" customWidth="1"/>
    <col min="18" max="18" width="7.125" style="9" customWidth="1"/>
    <col min="19" max="19" width="7.25390625" style="10" customWidth="1"/>
    <col min="20" max="20" width="7.25390625" style="8" customWidth="1"/>
    <col min="21" max="21" width="42.375" style="11" customWidth="1"/>
  </cols>
  <sheetData>
    <row r="1" spans="1:21" ht="63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46"/>
      <c r="T1" s="47"/>
      <c r="U1" s="53"/>
    </row>
    <row r="2" spans="1:21" s="1" customFormat="1" ht="20.25" customHeight="1">
      <c r="A2" s="14" t="s">
        <v>1</v>
      </c>
      <c r="B2" s="15"/>
      <c r="C2" s="15"/>
      <c r="D2" s="15"/>
      <c r="E2" s="15"/>
      <c r="F2" s="15"/>
      <c r="G2" s="33"/>
      <c r="H2" s="34"/>
      <c r="I2" s="34"/>
      <c r="J2" s="34"/>
      <c r="K2" s="34"/>
      <c r="L2" s="34"/>
      <c r="M2" s="34"/>
      <c r="N2" s="14"/>
      <c r="O2" s="15"/>
      <c r="P2" s="15"/>
      <c r="Q2" s="15"/>
      <c r="R2" s="15"/>
      <c r="S2" s="48"/>
      <c r="T2" s="15"/>
      <c r="U2" s="33"/>
    </row>
    <row r="3" spans="1:21" ht="29.25" customHeight="1">
      <c r="A3" s="16" t="s">
        <v>2</v>
      </c>
      <c r="B3" s="16" t="s">
        <v>3</v>
      </c>
      <c r="C3" s="16" t="s">
        <v>4</v>
      </c>
      <c r="D3" s="17" t="s">
        <v>5</v>
      </c>
      <c r="E3" s="16" t="s">
        <v>6</v>
      </c>
      <c r="F3" s="16"/>
      <c r="G3" s="16"/>
      <c r="H3" s="16"/>
      <c r="I3" s="16"/>
      <c r="J3" s="41" t="s">
        <v>7</v>
      </c>
      <c r="K3" s="41"/>
      <c r="L3" s="41"/>
      <c r="M3" s="41"/>
      <c r="N3" s="41"/>
      <c r="O3" s="41"/>
      <c r="P3" s="41"/>
      <c r="Q3" s="41"/>
      <c r="R3" s="49" t="s">
        <v>8</v>
      </c>
      <c r="S3" s="50" t="s">
        <v>9</v>
      </c>
      <c r="T3" s="51" t="s">
        <v>10</v>
      </c>
      <c r="U3" s="54" t="s">
        <v>11</v>
      </c>
    </row>
    <row r="4" spans="1:21" ht="31.5" customHeight="1">
      <c r="A4" s="16"/>
      <c r="B4" s="16"/>
      <c r="C4" s="16"/>
      <c r="D4" s="17"/>
      <c r="E4" s="16" t="s">
        <v>12</v>
      </c>
      <c r="F4" s="16" t="s">
        <v>13</v>
      </c>
      <c r="G4" s="16"/>
      <c r="H4" s="35" t="s">
        <v>14</v>
      </c>
      <c r="I4" s="35" t="s">
        <v>15</v>
      </c>
      <c r="J4" s="16" t="s">
        <v>16</v>
      </c>
      <c r="K4" s="16"/>
      <c r="L4" s="16" t="s">
        <v>17</v>
      </c>
      <c r="M4" s="16"/>
      <c r="N4" s="42" t="s">
        <v>18</v>
      </c>
      <c r="O4" s="43" t="s">
        <v>19</v>
      </c>
      <c r="P4" s="43"/>
      <c r="Q4" s="43"/>
      <c r="R4" s="49"/>
      <c r="S4" s="50"/>
      <c r="T4" s="51"/>
      <c r="U4" s="54"/>
    </row>
    <row r="5" spans="1:28" ht="49.5" customHeight="1">
      <c r="A5" s="16"/>
      <c r="B5" s="16"/>
      <c r="C5" s="16"/>
      <c r="D5" s="17"/>
      <c r="E5" s="16"/>
      <c r="F5" s="16" t="s">
        <v>20</v>
      </c>
      <c r="G5" s="16" t="s">
        <v>21</v>
      </c>
      <c r="H5" s="35"/>
      <c r="I5" s="35"/>
      <c r="J5" s="16" t="s">
        <v>22</v>
      </c>
      <c r="K5" s="16" t="s">
        <v>23</v>
      </c>
      <c r="L5" s="16" t="s">
        <v>22</v>
      </c>
      <c r="M5" s="16" t="s">
        <v>23</v>
      </c>
      <c r="N5" s="42"/>
      <c r="O5" s="43" t="s">
        <v>22</v>
      </c>
      <c r="P5" s="43" t="s">
        <v>23</v>
      </c>
      <c r="Q5" s="43" t="s">
        <v>24</v>
      </c>
      <c r="R5" s="49"/>
      <c r="S5" s="50"/>
      <c r="T5" s="51"/>
      <c r="U5" s="54"/>
      <c r="AB5" s="57"/>
    </row>
    <row r="6" spans="1:21" s="2" customFormat="1" ht="18" customHeight="1">
      <c r="A6" s="18">
        <v>1</v>
      </c>
      <c r="B6" s="19" t="s">
        <v>25</v>
      </c>
      <c r="C6" s="20" t="s">
        <v>26</v>
      </c>
      <c r="D6" s="20" t="s">
        <v>27</v>
      </c>
      <c r="E6" s="21">
        <v>1</v>
      </c>
      <c r="F6" s="20" t="s">
        <v>28</v>
      </c>
      <c r="G6" s="20" t="s">
        <v>29</v>
      </c>
      <c r="H6" s="36">
        <v>0</v>
      </c>
      <c r="I6" s="36">
        <v>0</v>
      </c>
      <c r="J6" s="21">
        <v>24</v>
      </c>
      <c r="K6" s="21">
        <f>G6*16</f>
        <v>0</v>
      </c>
      <c r="L6" s="21">
        <f>J6-(I6/E6*F6)</f>
        <v>24</v>
      </c>
      <c r="M6" s="21">
        <f>K6-(I6/E6*G6)</f>
        <v>0</v>
      </c>
      <c r="N6" s="44">
        <v>10.19</v>
      </c>
      <c r="O6" s="45">
        <f>N6*L6*0.9</f>
        <v>220</v>
      </c>
      <c r="P6" s="45">
        <f>N6*M6*0.8</f>
        <v>0</v>
      </c>
      <c r="Q6" s="45">
        <f>O6+P6</f>
        <v>220</v>
      </c>
      <c r="R6" s="45">
        <v>3</v>
      </c>
      <c r="S6" s="52">
        <f>R6*Q6</f>
        <v>660</v>
      </c>
      <c r="T6" s="52">
        <f>R6*Q6</f>
        <v>660</v>
      </c>
      <c r="U6" s="55"/>
    </row>
    <row r="7" spans="1:21" s="2" customFormat="1" ht="18" customHeight="1">
      <c r="A7" s="18">
        <v>2</v>
      </c>
      <c r="B7" s="19" t="s">
        <v>25</v>
      </c>
      <c r="C7" s="21" t="s">
        <v>30</v>
      </c>
      <c r="D7" s="21" t="s">
        <v>31</v>
      </c>
      <c r="E7" s="21">
        <v>3</v>
      </c>
      <c r="F7" s="21">
        <v>0</v>
      </c>
      <c r="G7" s="21">
        <v>3</v>
      </c>
      <c r="H7" s="36">
        <v>0</v>
      </c>
      <c r="I7" s="36">
        <v>0</v>
      </c>
      <c r="J7" s="21">
        <f>F7*16</f>
        <v>0</v>
      </c>
      <c r="K7" s="21">
        <f aca="true" t="shared" si="0" ref="K7:K25">G7*16</f>
        <v>48</v>
      </c>
      <c r="L7" s="21">
        <f aca="true" t="shared" si="1" ref="L7:L25">J7-(I7/E7*F7)</f>
        <v>0</v>
      </c>
      <c r="M7" s="21">
        <f aca="true" t="shared" si="2" ref="M7:M25">K7-(I7/E7*G7)</f>
        <v>48</v>
      </c>
      <c r="N7" s="44">
        <v>10.19</v>
      </c>
      <c r="O7" s="45">
        <f aca="true" t="shared" si="3" ref="O7:O25">N7*L7*0.9</f>
        <v>0</v>
      </c>
      <c r="P7" s="45">
        <f aca="true" t="shared" si="4" ref="P7:P25">N7*M7*0.8</f>
        <v>391</v>
      </c>
      <c r="Q7" s="45">
        <f aca="true" t="shared" si="5" ref="Q7:Q25">O7+P7</f>
        <v>391</v>
      </c>
      <c r="R7" s="45">
        <v>3</v>
      </c>
      <c r="S7" s="52">
        <f aca="true" t="shared" si="6" ref="S7:S19">R7*Q7</f>
        <v>1173</v>
      </c>
      <c r="T7" s="52">
        <f>R7*Q7</f>
        <v>1173</v>
      </c>
      <c r="U7" s="55"/>
    </row>
    <row r="8" spans="1:21" s="2" customFormat="1" ht="18" customHeight="1">
      <c r="A8" s="18">
        <v>3</v>
      </c>
      <c r="B8" s="19" t="s">
        <v>25</v>
      </c>
      <c r="C8" s="20" t="s">
        <v>32</v>
      </c>
      <c r="D8" s="20" t="s">
        <v>33</v>
      </c>
      <c r="E8" s="18">
        <v>2</v>
      </c>
      <c r="F8" s="18">
        <v>2</v>
      </c>
      <c r="G8" s="18">
        <v>0</v>
      </c>
      <c r="H8" s="36">
        <v>0</v>
      </c>
      <c r="I8" s="36">
        <v>0</v>
      </c>
      <c r="J8" s="21">
        <f>F8*16</f>
        <v>32</v>
      </c>
      <c r="K8" s="21">
        <f t="shared" si="0"/>
        <v>0</v>
      </c>
      <c r="L8" s="21">
        <f t="shared" si="1"/>
        <v>32</v>
      </c>
      <c r="M8" s="21">
        <f t="shared" si="2"/>
        <v>0</v>
      </c>
      <c r="N8" s="44">
        <v>10.19</v>
      </c>
      <c r="O8" s="45">
        <f t="shared" si="3"/>
        <v>293</v>
      </c>
      <c r="P8" s="45">
        <f t="shared" si="4"/>
        <v>0</v>
      </c>
      <c r="Q8" s="45">
        <f t="shared" si="5"/>
        <v>293</v>
      </c>
      <c r="R8" s="45">
        <v>3</v>
      </c>
      <c r="S8" s="52">
        <f t="shared" si="6"/>
        <v>879</v>
      </c>
      <c r="T8" s="52">
        <f>R8*Q8</f>
        <v>879</v>
      </c>
      <c r="U8" s="55"/>
    </row>
    <row r="9" spans="1:21" s="2" customFormat="1" ht="18" customHeight="1">
      <c r="A9" s="18">
        <v>4</v>
      </c>
      <c r="B9" s="19" t="s">
        <v>25</v>
      </c>
      <c r="C9" s="18" t="s">
        <v>34</v>
      </c>
      <c r="D9" s="22" t="s">
        <v>35</v>
      </c>
      <c r="E9" s="18">
        <v>3</v>
      </c>
      <c r="F9" s="18">
        <v>0</v>
      </c>
      <c r="G9" s="18">
        <v>2</v>
      </c>
      <c r="H9" s="36">
        <v>0</v>
      </c>
      <c r="I9" s="36">
        <v>0</v>
      </c>
      <c r="J9" s="21">
        <f>F9*16</f>
        <v>0</v>
      </c>
      <c r="K9" s="21">
        <f t="shared" si="0"/>
        <v>32</v>
      </c>
      <c r="L9" s="21">
        <f t="shared" si="1"/>
        <v>0</v>
      </c>
      <c r="M9" s="21">
        <f t="shared" si="2"/>
        <v>32</v>
      </c>
      <c r="N9" s="44">
        <v>10.19</v>
      </c>
      <c r="O9" s="45">
        <f t="shared" si="3"/>
        <v>0</v>
      </c>
      <c r="P9" s="45">
        <f t="shared" si="4"/>
        <v>261</v>
      </c>
      <c r="Q9" s="45">
        <f t="shared" si="5"/>
        <v>261</v>
      </c>
      <c r="R9" s="45">
        <v>3</v>
      </c>
      <c r="S9" s="52">
        <f t="shared" si="6"/>
        <v>783</v>
      </c>
      <c r="T9" s="52">
        <f>R9*Q9</f>
        <v>783</v>
      </c>
      <c r="U9" s="55"/>
    </row>
    <row r="10" spans="1:21" s="2" customFormat="1" ht="18" customHeight="1">
      <c r="A10" s="18">
        <v>5</v>
      </c>
      <c r="B10" s="19" t="s">
        <v>25</v>
      </c>
      <c r="C10" s="20" t="s">
        <v>36</v>
      </c>
      <c r="D10" s="20" t="s">
        <v>37</v>
      </c>
      <c r="E10" s="21">
        <v>4</v>
      </c>
      <c r="F10" s="21">
        <v>1</v>
      </c>
      <c r="G10" s="21">
        <v>3</v>
      </c>
      <c r="H10" s="36">
        <v>0</v>
      </c>
      <c r="I10" s="36">
        <v>35</v>
      </c>
      <c r="J10" s="21">
        <f>F10*16</f>
        <v>16</v>
      </c>
      <c r="K10" s="21">
        <f t="shared" si="0"/>
        <v>48</v>
      </c>
      <c r="L10" s="21">
        <f t="shared" si="1"/>
        <v>7.25</v>
      </c>
      <c r="M10" s="21">
        <f t="shared" si="2"/>
        <v>21.75</v>
      </c>
      <c r="N10" s="44">
        <v>10.19</v>
      </c>
      <c r="O10" s="45">
        <f t="shared" si="3"/>
        <v>66</v>
      </c>
      <c r="P10" s="45">
        <f t="shared" si="4"/>
        <v>177</v>
      </c>
      <c r="Q10" s="45">
        <f t="shared" si="5"/>
        <v>243</v>
      </c>
      <c r="R10" s="45">
        <v>3</v>
      </c>
      <c r="S10" s="52">
        <f t="shared" si="6"/>
        <v>729</v>
      </c>
      <c r="T10" s="52">
        <f>R10*Q10</f>
        <v>729</v>
      </c>
      <c r="U10" s="55"/>
    </row>
    <row r="11" spans="1:21" s="2" customFormat="1" ht="18" customHeight="1">
      <c r="A11" s="18">
        <v>6</v>
      </c>
      <c r="B11" s="19" t="s">
        <v>25</v>
      </c>
      <c r="C11" s="20" t="s">
        <v>38</v>
      </c>
      <c r="D11" s="20" t="s">
        <v>39</v>
      </c>
      <c r="E11" s="21">
        <v>2</v>
      </c>
      <c r="F11" s="21">
        <v>1</v>
      </c>
      <c r="G11" s="21">
        <v>0</v>
      </c>
      <c r="H11" s="36">
        <v>0</v>
      </c>
      <c r="I11" s="36">
        <v>0</v>
      </c>
      <c r="J11" s="21">
        <v>16</v>
      </c>
      <c r="K11" s="21">
        <f t="shared" si="0"/>
        <v>0</v>
      </c>
      <c r="L11" s="21">
        <f t="shared" si="1"/>
        <v>16</v>
      </c>
      <c r="M11" s="21">
        <f t="shared" si="2"/>
        <v>0</v>
      </c>
      <c r="N11" s="44">
        <v>10.19</v>
      </c>
      <c r="O11" s="45">
        <f t="shared" si="3"/>
        <v>147</v>
      </c>
      <c r="P11" s="45">
        <f t="shared" si="4"/>
        <v>0</v>
      </c>
      <c r="Q11" s="45">
        <f t="shared" si="5"/>
        <v>147</v>
      </c>
      <c r="R11" s="45">
        <v>3</v>
      </c>
      <c r="S11" s="52">
        <f t="shared" si="6"/>
        <v>441</v>
      </c>
      <c r="T11" s="52">
        <f aca="true" t="shared" si="7" ref="T11:T42">R11*Q11</f>
        <v>441</v>
      </c>
      <c r="U11" s="55"/>
    </row>
    <row r="12" spans="1:21" s="2" customFormat="1" ht="18" customHeight="1">
      <c r="A12" s="18">
        <v>7</v>
      </c>
      <c r="B12" s="19" t="s">
        <v>25</v>
      </c>
      <c r="C12" s="23" t="s">
        <v>40</v>
      </c>
      <c r="D12" s="23" t="s">
        <v>41</v>
      </c>
      <c r="E12" s="21">
        <v>1</v>
      </c>
      <c r="F12" s="21">
        <v>1</v>
      </c>
      <c r="G12" s="21">
        <v>0</v>
      </c>
      <c r="H12" s="36">
        <v>0</v>
      </c>
      <c r="I12" s="36">
        <v>0</v>
      </c>
      <c r="J12" s="21">
        <v>24</v>
      </c>
      <c r="K12" s="21">
        <f t="shared" si="0"/>
        <v>0</v>
      </c>
      <c r="L12" s="21">
        <f t="shared" si="1"/>
        <v>24</v>
      </c>
      <c r="M12" s="21">
        <f t="shared" si="2"/>
        <v>0</v>
      </c>
      <c r="N12" s="44">
        <v>10.19</v>
      </c>
      <c r="O12" s="45">
        <f t="shared" si="3"/>
        <v>220</v>
      </c>
      <c r="P12" s="45">
        <f t="shared" si="4"/>
        <v>0</v>
      </c>
      <c r="Q12" s="45">
        <f t="shared" si="5"/>
        <v>220</v>
      </c>
      <c r="R12" s="45">
        <v>3</v>
      </c>
      <c r="S12" s="52">
        <f t="shared" si="6"/>
        <v>660</v>
      </c>
      <c r="T12" s="52">
        <f t="shared" si="7"/>
        <v>660</v>
      </c>
      <c r="U12" s="55"/>
    </row>
    <row r="13" spans="1:21" s="2" customFormat="1" ht="18" customHeight="1">
      <c r="A13" s="18">
        <v>8</v>
      </c>
      <c r="B13" s="19" t="s">
        <v>25</v>
      </c>
      <c r="C13" s="23" t="s">
        <v>42</v>
      </c>
      <c r="D13" s="23" t="s">
        <v>43</v>
      </c>
      <c r="E13" s="21">
        <v>1</v>
      </c>
      <c r="F13" s="21">
        <v>1</v>
      </c>
      <c r="G13" s="21">
        <v>0</v>
      </c>
      <c r="H13" s="36">
        <v>0</v>
      </c>
      <c r="I13" s="36">
        <v>0</v>
      </c>
      <c r="J13" s="21">
        <v>24</v>
      </c>
      <c r="K13" s="21">
        <f t="shared" si="0"/>
        <v>0</v>
      </c>
      <c r="L13" s="21">
        <f t="shared" si="1"/>
        <v>24</v>
      </c>
      <c r="M13" s="21">
        <f t="shared" si="2"/>
        <v>0</v>
      </c>
      <c r="N13" s="44">
        <v>10.19</v>
      </c>
      <c r="O13" s="45">
        <f t="shared" si="3"/>
        <v>220</v>
      </c>
      <c r="P13" s="45">
        <f t="shared" si="4"/>
        <v>0</v>
      </c>
      <c r="Q13" s="45">
        <f t="shared" si="5"/>
        <v>220</v>
      </c>
      <c r="R13" s="45">
        <v>3</v>
      </c>
      <c r="S13" s="52">
        <f t="shared" si="6"/>
        <v>660</v>
      </c>
      <c r="T13" s="52">
        <v>0</v>
      </c>
      <c r="U13" s="55" t="s">
        <v>44</v>
      </c>
    </row>
    <row r="14" spans="1:21" s="2" customFormat="1" ht="18" customHeight="1">
      <c r="A14" s="18">
        <v>9</v>
      </c>
      <c r="B14" s="19" t="s">
        <v>25</v>
      </c>
      <c r="C14" s="23" t="s">
        <v>45</v>
      </c>
      <c r="D14" s="23" t="s">
        <v>46</v>
      </c>
      <c r="E14" s="21">
        <v>1</v>
      </c>
      <c r="F14" s="21">
        <v>1</v>
      </c>
      <c r="G14" s="21">
        <v>0</v>
      </c>
      <c r="H14" s="36">
        <v>0</v>
      </c>
      <c r="I14" s="36">
        <v>0</v>
      </c>
      <c r="J14" s="21">
        <v>24</v>
      </c>
      <c r="K14" s="21">
        <f t="shared" si="0"/>
        <v>0</v>
      </c>
      <c r="L14" s="21">
        <f t="shared" si="1"/>
        <v>24</v>
      </c>
      <c r="M14" s="21">
        <f t="shared" si="2"/>
        <v>0</v>
      </c>
      <c r="N14" s="44">
        <v>10.19</v>
      </c>
      <c r="O14" s="45">
        <f t="shared" si="3"/>
        <v>220</v>
      </c>
      <c r="P14" s="45">
        <f t="shared" si="4"/>
        <v>0</v>
      </c>
      <c r="Q14" s="45">
        <f t="shared" si="5"/>
        <v>220</v>
      </c>
      <c r="R14" s="45">
        <v>3</v>
      </c>
      <c r="S14" s="52">
        <f t="shared" si="6"/>
        <v>660</v>
      </c>
      <c r="T14" s="52">
        <v>0</v>
      </c>
      <c r="U14" s="55" t="s">
        <v>47</v>
      </c>
    </row>
    <row r="15" spans="1:21" s="2" customFormat="1" ht="18" customHeight="1">
      <c r="A15" s="18">
        <v>10</v>
      </c>
      <c r="B15" s="19" t="s">
        <v>25</v>
      </c>
      <c r="C15" s="23" t="s">
        <v>48</v>
      </c>
      <c r="D15" s="23" t="s">
        <v>49</v>
      </c>
      <c r="E15" s="21">
        <v>1</v>
      </c>
      <c r="F15" s="21">
        <v>0</v>
      </c>
      <c r="G15" s="21">
        <v>1</v>
      </c>
      <c r="H15" s="36">
        <v>0</v>
      </c>
      <c r="I15" s="36">
        <v>0</v>
      </c>
      <c r="J15" s="21">
        <v>0</v>
      </c>
      <c r="K15" s="21">
        <v>24</v>
      </c>
      <c r="L15" s="21">
        <f t="shared" si="1"/>
        <v>0</v>
      </c>
      <c r="M15" s="21">
        <f t="shared" si="2"/>
        <v>24</v>
      </c>
      <c r="N15" s="44">
        <v>10.19</v>
      </c>
      <c r="O15" s="45">
        <f t="shared" si="3"/>
        <v>0</v>
      </c>
      <c r="P15" s="45">
        <f t="shared" si="4"/>
        <v>196</v>
      </c>
      <c r="Q15" s="45">
        <f t="shared" si="5"/>
        <v>196</v>
      </c>
      <c r="R15" s="45">
        <v>1</v>
      </c>
      <c r="S15" s="52">
        <f t="shared" si="6"/>
        <v>196</v>
      </c>
      <c r="T15" s="52">
        <v>588</v>
      </c>
      <c r="U15" s="55"/>
    </row>
    <row r="16" spans="1:21" s="2" customFormat="1" ht="18" customHeight="1">
      <c r="A16" s="18">
        <v>11</v>
      </c>
      <c r="B16" s="19" t="s">
        <v>25</v>
      </c>
      <c r="C16" s="23" t="s">
        <v>50</v>
      </c>
      <c r="D16" s="23" t="s">
        <v>51</v>
      </c>
      <c r="E16" s="21">
        <v>1</v>
      </c>
      <c r="F16" s="21">
        <v>1</v>
      </c>
      <c r="G16" s="21">
        <v>0</v>
      </c>
      <c r="H16" s="36">
        <v>0</v>
      </c>
      <c r="I16" s="36">
        <v>0</v>
      </c>
      <c r="J16" s="21">
        <v>24</v>
      </c>
      <c r="K16" s="21">
        <f t="shared" si="0"/>
        <v>0</v>
      </c>
      <c r="L16" s="21">
        <f t="shared" si="1"/>
        <v>24</v>
      </c>
      <c r="M16" s="21">
        <f t="shared" si="2"/>
        <v>0</v>
      </c>
      <c r="N16" s="44">
        <v>10.19</v>
      </c>
      <c r="O16" s="45">
        <f t="shared" si="3"/>
        <v>220</v>
      </c>
      <c r="P16" s="45">
        <f t="shared" si="4"/>
        <v>0</v>
      </c>
      <c r="Q16" s="45">
        <f t="shared" si="5"/>
        <v>220</v>
      </c>
      <c r="R16" s="45">
        <v>3</v>
      </c>
      <c r="S16" s="52">
        <f t="shared" si="6"/>
        <v>660</v>
      </c>
      <c r="T16" s="52">
        <f t="shared" si="7"/>
        <v>660</v>
      </c>
      <c r="U16" s="55"/>
    </row>
    <row r="17" spans="1:21" s="2" customFormat="1" ht="18" customHeight="1">
      <c r="A17" s="18">
        <v>12</v>
      </c>
      <c r="B17" s="19" t="s">
        <v>25</v>
      </c>
      <c r="C17" s="24" t="s">
        <v>52</v>
      </c>
      <c r="D17" s="23" t="s">
        <v>53</v>
      </c>
      <c r="E17" s="21">
        <v>2</v>
      </c>
      <c r="F17" s="21">
        <v>2</v>
      </c>
      <c r="G17" s="21">
        <v>0</v>
      </c>
      <c r="H17" s="36">
        <v>0</v>
      </c>
      <c r="I17" s="36">
        <v>0</v>
      </c>
      <c r="J17" s="21">
        <f>F17*16</f>
        <v>32</v>
      </c>
      <c r="K17" s="21">
        <f t="shared" si="0"/>
        <v>0</v>
      </c>
      <c r="L17" s="21">
        <f t="shared" si="1"/>
        <v>32</v>
      </c>
      <c r="M17" s="21">
        <f t="shared" si="2"/>
        <v>0</v>
      </c>
      <c r="N17" s="44">
        <v>9.15</v>
      </c>
      <c r="O17" s="45">
        <f t="shared" si="3"/>
        <v>264</v>
      </c>
      <c r="P17" s="45">
        <f t="shared" si="4"/>
        <v>0</v>
      </c>
      <c r="Q17" s="45">
        <f t="shared" si="5"/>
        <v>264</v>
      </c>
      <c r="R17" s="45">
        <v>3</v>
      </c>
      <c r="S17" s="52">
        <f t="shared" si="6"/>
        <v>792</v>
      </c>
      <c r="T17" s="52">
        <f t="shared" si="7"/>
        <v>792</v>
      </c>
      <c r="U17" s="55"/>
    </row>
    <row r="18" spans="1:21" s="2" customFormat="1" ht="18" customHeight="1">
      <c r="A18" s="18">
        <v>13</v>
      </c>
      <c r="B18" s="25" t="s">
        <v>54</v>
      </c>
      <c r="C18" s="25" t="s">
        <v>55</v>
      </c>
      <c r="D18" s="25" t="s">
        <v>56</v>
      </c>
      <c r="E18" s="25">
        <v>3</v>
      </c>
      <c r="F18" s="25">
        <v>3</v>
      </c>
      <c r="G18" s="25">
        <v>0</v>
      </c>
      <c r="H18" s="36">
        <v>0</v>
      </c>
      <c r="I18" s="36">
        <v>0</v>
      </c>
      <c r="J18" s="21">
        <f>F18*16</f>
        <v>48</v>
      </c>
      <c r="K18" s="21">
        <f t="shared" si="0"/>
        <v>0</v>
      </c>
      <c r="L18" s="21">
        <f t="shared" si="1"/>
        <v>48</v>
      </c>
      <c r="M18" s="21">
        <f t="shared" si="2"/>
        <v>0</v>
      </c>
      <c r="N18" s="44">
        <v>9.15</v>
      </c>
      <c r="O18" s="45">
        <f t="shared" si="3"/>
        <v>395</v>
      </c>
      <c r="P18" s="45">
        <f t="shared" si="4"/>
        <v>0</v>
      </c>
      <c r="Q18" s="45">
        <f t="shared" si="5"/>
        <v>395</v>
      </c>
      <c r="R18" s="45">
        <v>3</v>
      </c>
      <c r="S18" s="52">
        <f t="shared" si="6"/>
        <v>1185</v>
      </c>
      <c r="T18" s="52">
        <v>792</v>
      </c>
      <c r="U18" s="55" t="s">
        <v>57</v>
      </c>
    </row>
    <row r="19" spans="1:21" s="2" customFormat="1" ht="18" customHeight="1">
      <c r="A19" s="18">
        <v>14</v>
      </c>
      <c r="B19" s="25" t="s">
        <v>54</v>
      </c>
      <c r="C19" s="25" t="s">
        <v>58</v>
      </c>
      <c r="D19" s="25" t="s">
        <v>59</v>
      </c>
      <c r="E19" s="25">
        <v>1</v>
      </c>
      <c r="F19" s="25">
        <v>1</v>
      </c>
      <c r="G19" s="25">
        <v>0</v>
      </c>
      <c r="H19" s="36">
        <v>0</v>
      </c>
      <c r="I19" s="36">
        <v>0</v>
      </c>
      <c r="J19" s="21">
        <v>24</v>
      </c>
      <c r="K19" s="21">
        <f t="shared" si="0"/>
        <v>0</v>
      </c>
      <c r="L19" s="21">
        <f t="shared" si="1"/>
        <v>24</v>
      </c>
      <c r="M19" s="21">
        <f t="shared" si="2"/>
        <v>0</v>
      </c>
      <c r="N19" s="44">
        <v>9.15</v>
      </c>
      <c r="O19" s="45">
        <f t="shared" si="3"/>
        <v>198</v>
      </c>
      <c r="P19" s="45">
        <f t="shared" si="4"/>
        <v>0</v>
      </c>
      <c r="Q19" s="45">
        <f t="shared" si="5"/>
        <v>198</v>
      </c>
      <c r="R19" s="45">
        <v>3</v>
      </c>
      <c r="S19" s="52">
        <f t="shared" si="6"/>
        <v>594</v>
      </c>
      <c r="T19" s="52">
        <f t="shared" si="7"/>
        <v>594</v>
      </c>
      <c r="U19" s="55"/>
    </row>
    <row r="20" spans="1:21" s="2" customFormat="1" ht="18" customHeight="1">
      <c r="A20" s="18">
        <v>15</v>
      </c>
      <c r="B20" s="25" t="s">
        <v>54</v>
      </c>
      <c r="C20" s="25" t="s">
        <v>60</v>
      </c>
      <c r="D20" s="63" t="s">
        <v>61</v>
      </c>
      <c r="E20" s="25">
        <v>1</v>
      </c>
      <c r="F20" s="25">
        <v>1</v>
      </c>
      <c r="G20" s="25">
        <v>0</v>
      </c>
      <c r="H20" s="36">
        <v>0</v>
      </c>
      <c r="I20" s="36">
        <v>0</v>
      </c>
      <c r="J20" s="21">
        <v>24</v>
      </c>
      <c r="K20" s="21">
        <f aca="true" t="shared" si="8" ref="K20:K39">G20*16</f>
        <v>0</v>
      </c>
      <c r="L20" s="21">
        <f aca="true" t="shared" si="9" ref="L20:L33">J20-(I20/E20*F20)</f>
        <v>24</v>
      </c>
      <c r="M20" s="21">
        <f aca="true" t="shared" si="10" ref="M20:M51">K20-(I20/E20*G20)</f>
        <v>0</v>
      </c>
      <c r="N20" s="44">
        <v>9.15</v>
      </c>
      <c r="O20" s="45">
        <f aca="true" t="shared" si="11" ref="O20:O51">N20*L20*0.9</f>
        <v>198</v>
      </c>
      <c r="P20" s="45">
        <f aca="true" t="shared" si="12" ref="P20:P51">N20*M20*0.8</f>
        <v>0</v>
      </c>
      <c r="Q20" s="45">
        <f aca="true" t="shared" si="13" ref="Q20:Q51">O20+P20</f>
        <v>198</v>
      </c>
      <c r="R20" s="45">
        <v>3</v>
      </c>
      <c r="S20" s="52">
        <f aca="true" t="shared" si="14" ref="S20:S25">R20*Q20</f>
        <v>594</v>
      </c>
      <c r="T20" s="52">
        <f t="shared" si="7"/>
        <v>594</v>
      </c>
      <c r="U20" s="55"/>
    </row>
    <row r="21" spans="1:21" s="2" customFormat="1" ht="18" customHeight="1">
      <c r="A21" s="18">
        <v>16</v>
      </c>
      <c r="B21" s="25" t="s">
        <v>54</v>
      </c>
      <c r="C21" s="25" t="s">
        <v>62</v>
      </c>
      <c r="D21" s="63" t="s">
        <v>63</v>
      </c>
      <c r="E21" s="25">
        <v>2</v>
      </c>
      <c r="F21" s="25">
        <v>0</v>
      </c>
      <c r="G21" s="25">
        <v>2</v>
      </c>
      <c r="H21" s="36">
        <v>0</v>
      </c>
      <c r="I21" s="36">
        <v>0</v>
      </c>
      <c r="J21" s="21">
        <v>0</v>
      </c>
      <c r="K21" s="21">
        <f t="shared" si="8"/>
        <v>32</v>
      </c>
      <c r="L21" s="21">
        <f t="shared" si="9"/>
        <v>0</v>
      </c>
      <c r="M21" s="21">
        <f t="shared" si="10"/>
        <v>32</v>
      </c>
      <c r="N21" s="44">
        <v>9.15</v>
      </c>
      <c r="O21" s="45">
        <f t="shared" si="11"/>
        <v>0</v>
      </c>
      <c r="P21" s="45">
        <f t="shared" si="12"/>
        <v>234</v>
      </c>
      <c r="Q21" s="45">
        <f t="shared" si="13"/>
        <v>234</v>
      </c>
      <c r="R21" s="45">
        <v>2</v>
      </c>
      <c r="S21" s="52">
        <v>0</v>
      </c>
      <c r="T21" s="52">
        <f t="shared" si="7"/>
        <v>468</v>
      </c>
      <c r="U21" s="55"/>
    </row>
    <row r="22" spans="1:21" s="2" customFormat="1" ht="18" customHeight="1">
      <c r="A22" s="18">
        <v>17</v>
      </c>
      <c r="B22" s="25" t="s">
        <v>54</v>
      </c>
      <c r="C22" s="25" t="s">
        <v>64</v>
      </c>
      <c r="D22" s="25" t="s">
        <v>65</v>
      </c>
      <c r="E22" s="25">
        <v>3</v>
      </c>
      <c r="F22" s="25">
        <v>3</v>
      </c>
      <c r="G22" s="25">
        <v>0</v>
      </c>
      <c r="H22" s="36">
        <v>0</v>
      </c>
      <c r="I22" s="36">
        <v>23.11</v>
      </c>
      <c r="J22" s="21">
        <f>F22*16</f>
        <v>48</v>
      </c>
      <c r="K22" s="21">
        <f t="shared" si="8"/>
        <v>0</v>
      </c>
      <c r="L22" s="21">
        <f t="shared" si="9"/>
        <v>24.89</v>
      </c>
      <c r="M22" s="21">
        <f t="shared" si="10"/>
        <v>0</v>
      </c>
      <c r="N22" s="44">
        <v>9.15</v>
      </c>
      <c r="O22" s="45">
        <f t="shared" si="11"/>
        <v>205</v>
      </c>
      <c r="P22" s="45">
        <f t="shared" si="12"/>
        <v>0</v>
      </c>
      <c r="Q22" s="45">
        <f t="shared" si="13"/>
        <v>205</v>
      </c>
      <c r="R22" s="45">
        <v>3</v>
      </c>
      <c r="S22" s="52">
        <v>615</v>
      </c>
      <c r="T22" s="52">
        <v>146</v>
      </c>
      <c r="U22" s="55" t="s">
        <v>66</v>
      </c>
    </row>
    <row r="23" spans="1:21" s="2" customFormat="1" ht="18" customHeight="1">
      <c r="A23" s="18">
        <v>18</v>
      </c>
      <c r="B23" s="25" t="s">
        <v>54</v>
      </c>
      <c r="C23" s="25" t="s">
        <v>67</v>
      </c>
      <c r="D23" s="25" t="s">
        <v>68</v>
      </c>
      <c r="E23" s="25">
        <v>1</v>
      </c>
      <c r="F23" s="25">
        <v>1</v>
      </c>
      <c r="G23" s="25">
        <v>0</v>
      </c>
      <c r="H23" s="36">
        <v>0</v>
      </c>
      <c r="I23" s="36">
        <v>0</v>
      </c>
      <c r="J23" s="21">
        <v>24</v>
      </c>
      <c r="K23" s="21">
        <f t="shared" si="8"/>
        <v>0</v>
      </c>
      <c r="L23" s="21">
        <f t="shared" si="9"/>
        <v>24</v>
      </c>
      <c r="M23" s="21">
        <f t="shared" si="10"/>
        <v>0</v>
      </c>
      <c r="N23" s="44">
        <v>9.15</v>
      </c>
      <c r="O23" s="45">
        <f t="shared" si="11"/>
        <v>198</v>
      </c>
      <c r="P23" s="45">
        <f t="shared" si="12"/>
        <v>0</v>
      </c>
      <c r="Q23" s="45">
        <f t="shared" si="13"/>
        <v>198</v>
      </c>
      <c r="R23" s="45">
        <v>3</v>
      </c>
      <c r="S23" s="52">
        <f t="shared" si="14"/>
        <v>594</v>
      </c>
      <c r="T23" s="52">
        <f t="shared" si="7"/>
        <v>594</v>
      </c>
      <c r="U23" s="55"/>
    </row>
    <row r="24" spans="1:21" s="2" customFormat="1" ht="18" customHeight="1">
      <c r="A24" s="18">
        <v>19</v>
      </c>
      <c r="B24" s="25" t="s">
        <v>54</v>
      </c>
      <c r="C24" s="25" t="s">
        <v>69</v>
      </c>
      <c r="D24" s="25" t="s">
        <v>70</v>
      </c>
      <c r="E24" s="25">
        <v>1</v>
      </c>
      <c r="F24" s="25">
        <v>1</v>
      </c>
      <c r="G24" s="25">
        <v>0</v>
      </c>
      <c r="H24" s="36">
        <v>0</v>
      </c>
      <c r="I24" s="36">
        <v>0</v>
      </c>
      <c r="J24" s="21">
        <v>24</v>
      </c>
      <c r="K24" s="21">
        <f t="shared" si="8"/>
        <v>0</v>
      </c>
      <c r="L24" s="21">
        <f t="shared" si="9"/>
        <v>24</v>
      </c>
      <c r="M24" s="21">
        <f t="shared" si="10"/>
        <v>0</v>
      </c>
      <c r="N24" s="44">
        <v>9.15</v>
      </c>
      <c r="O24" s="45">
        <f t="shared" si="11"/>
        <v>198</v>
      </c>
      <c r="P24" s="45">
        <f t="shared" si="12"/>
        <v>0</v>
      </c>
      <c r="Q24" s="45">
        <f t="shared" si="13"/>
        <v>198</v>
      </c>
      <c r="R24" s="45">
        <v>3</v>
      </c>
      <c r="S24" s="52">
        <f t="shared" si="14"/>
        <v>594</v>
      </c>
      <c r="T24" s="52">
        <f t="shared" si="7"/>
        <v>594</v>
      </c>
      <c r="U24" s="55"/>
    </row>
    <row r="25" spans="1:21" s="2" customFormat="1" ht="18" customHeight="1">
      <c r="A25" s="18">
        <v>20</v>
      </c>
      <c r="B25" s="25" t="s">
        <v>54</v>
      </c>
      <c r="C25" s="25" t="s">
        <v>71</v>
      </c>
      <c r="D25" s="25" t="s">
        <v>72</v>
      </c>
      <c r="E25" s="25">
        <v>1</v>
      </c>
      <c r="F25" s="25">
        <v>1</v>
      </c>
      <c r="G25" s="25">
        <v>0</v>
      </c>
      <c r="H25" s="36">
        <v>0</v>
      </c>
      <c r="I25" s="36">
        <v>0</v>
      </c>
      <c r="J25" s="21">
        <v>24</v>
      </c>
      <c r="K25" s="21">
        <f t="shared" si="8"/>
        <v>0</v>
      </c>
      <c r="L25" s="21">
        <f t="shared" si="9"/>
        <v>24</v>
      </c>
      <c r="M25" s="21">
        <f t="shared" si="10"/>
        <v>0</v>
      </c>
      <c r="N25" s="44">
        <v>9.15</v>
      </c>
      <c r="O25" s="45">
        <f t="shared" si="11"/>
        <v>198</v>
      </c>
      <c r="P25" s="45">
        <f t="shared" si="12"/>
        <v>0</v>
      </c>
      <c r="Q25" s="45">
        <f t="shared" si="13"/>
        <v>198</v>
      </c>
      <c r="R25" s="45">
        <v>3</v>
      </c>
      <c r="S25" s="52">
        <v>0</v>
      </c>
      <c r="T25" s="52">
        <f t="shared" si="7"/>
        <v>594</v>
      </c>
      <c r="U25" s="55"/>
    </row>
    <row r="26" spans="1:21" s="2" customFormat="1" ht="18" customHeight="1">
      <c r="A26" s="18">
        <v>21</v>
      </c>
      <c r="B26" s="25" t="s">
        <v>54</v>
      </c>
      <c r="C26" s="25" t="s">
        <v>73</v>
      </c>
      <c r="D26" s="63" t="s">
        <v>74</v>
      </c>
      <c r="E26" s="25">
        <v>1</v>
      </c>
      <c r="F26" s="25">
        <v>1</v>
      </c>
      <c r="G26" s="25">
        <v>0</v>
      </c>
      <c r="H26" s="36">
        <v>0</v>
      </c>
      <c r="I26" s="36">
        <v>0</v>
      </c>
      <c r="J26" s="21">
        <v>24</v>
      </c>
      <c r="K26" s="21">
        <f t="shared" si="8"/>
        <v>0</v>
      </c>
      <c r="L26" s="21">
        <f t="shared" si="9"/>
        <v>24</v>
      </c>
      <c r="M26" s="21">
        <f t="shared" si="10"/>
        <v>0</v>
      </c>
      <c r="N26" s="44">
        <v>9.15</v>
      </c>
      <c r="O26" s="45">
        <f t="shared" si="11"/>
        <v>198</v>
      </c>
      <c r="P26" s="45">
        <f t="shared" si="12"/>
        <v>0</v>
      </c>
      <c r="Q26" s="45">
        <f t="shared" si="13"/>
        <v>198</v>
      </c>
      <c r="R26" s="45">
        <v>3</v>
      </c>
      <c r="S26" s="52">
        <f>R26*Q26</f>
        <v>594</v>
      </c>
      <c r="T26" s="52">
        <f t="shared" si="7"/>
        <v>594</v>
      </c>
      <c r="U26" s="55"/>
    </row>
    <row r="27" spans="1:21" s="2" customFormat="1" ht="18" customHeight="1">
      <c r="A27" s="18">
        <v>22</v>
      </c>
      <c r="B27" s="25" t="s">
        <v>54</v>
      </c>
      <c r="C27" s="25" t="s">
        <v>75</v>
      </c>
      <c r="D27" s="25" t="s">
        <v>76</v>
      </c>
      <c r="E27" s="25">
        <v>2</v>
      </c>
      <c r="F27" s="25">
        <v>2</v>
      </c>
      <c r="G27" s="25">
        <v>0</v>
      </c>
      <c r="H27" s="36">
        <v>0</v>
      </c>
      <c r="I27" s="36">
        <v>0</v>
      </c>
      <c r="J27" s="21">
        <f>F27*16</f>
        <v>32</v>
      </c>
      <c r="K27" s="21">
        <f t="shared" si="8"/>
        <v>0</v>
      </c>
      <c r="L27" s="21">
        <f t="shared" si="9"/>
        <v>32</v>
      </c>
      <c r="M27" s="21">
        <f t="shared" si="10"/>
        <v>0</v>
      </c>
      <c r="N27" s="44">
        <v>9.15</v>
      </c>
      <c r="O27" s="45">
        <f t="shared" si="11"/>
        <v>264</v>
      </c>
      <c r="P27" s="45">
        <f t="shared" si="12"/>
        <v>0</v>
      </c>
      <c r="Q27" s="45">
        <f t="shared" si="13"/>
        <v>264</v>
      </c>
      <c r="R27" s="45">
        <v>3</v>
      </c>
      <c r="S27" s="52">
        <f>R27*Q27</f>
        <v>792</v>
      </c>
      <c r="T27" s="52">
        <f t="shared" si="7"/>
        <v>792</v>
      </c>
      <c r="U27" s="55"/>
    </row>
    <row r="28" spans="1:21" s="2" customFormat="1" ht="21.75" customHeight="1">
      <c r="A28" s="18">
        <v>23</v>
      </c>
      <c r="B28" s="25" t="s">
        <v>54</v>
      </c>
      <c r="C28" s="25" t="s">
        <v>77</v>
      </c>
      <c r="D28" s="25" t="s">
        <v>78</v>
      </c>
      <c r="E28" s="25">
        <v>2</v>
      </c>
      <c r="F28" s="25">
        <v>0</v>
      </c>
      <c r="G28" s="25">
        <v>2</v>
      </c>
      <c r="H28" s="36">
        <v>0</v>
      </c>
      <c r="I28" s="36">
        <v>0</v>
      </c>
      <c r="J28" s="21">
        <f>F28*16</f>
        <v>0</v>
      </c>
      <c r="K28" s="21">
        <f t="shared" si="8"/>
        <v>32</v>
      </c>
      <c r="L28" s="21">
        <f t="shared" si="9"/>
        <v>0</v>
      </c>
      <c r="M28" s="21">
        <f t="shared" si="10"/>
        <v>32</v>
      </c>
      <c r="N28" s="44">
        <v>9.15</v>
      </c>
      <c r="O28" s="45">
        <f t="shared" si="11"/>
        <v>0</v>
      </c>
      <c r="P28" s="45">
        <f t="shared" si="12"/>
        <v>234</v>
      </c>
      <c r="Q28" s="45">
        <f t="shared" si="13"/>
        <v>234</v>
      </c>
      <c r="R28" s="45">
        <v>1</v>
      </c>
      <c r="S28" s="52">
        <v>234</v>
      </c>
      <c r="T28" s="52">
        <v>0</v>
      </c>
      <c r="U28" s="55" t="s">
        <v>79</v>
      </c>
    </row>
    <row r="29" spans="1:21" s="2" customFormat="1" ht="18" customHeight="1">
      <c r="A29" s="18">
        <v>24</v>
      </c>
      <c r="B29" s="25" t="s">
        <v>54</v>
      </c>
      <c r="C29" s="21" t="s">
        <v>80</v>
      </c>
      <c r="D29" s="20" t="s">
        <v>81</v>
      </c>
      <c r="E29" s="37">
        <v>2</v>
      </c>
      <c r="F29" s="37">
        <v>2</v>
      </c>
      <c r="G29" s="37">
        <v>0</v>
      </c>
      <c r="H29" s="36">
        <v>0</v>
      </c>
      <c r="I29" s="36">
        <v>0</v>
      </c>
      <c r="J29" s="21">
        <f>F29*16</f>
        <v>32</v>
      </c>
      <c r="K29" s="21">
        <f t="shared" si="8"/>
        <v>0</v>
      </c>
      <c r="L29" s="21">
        <f t="shared" si="9"/>
        <v>32</v>
      </c>
      <c r="M29" s="21">
        <f t="shared" si="10"/>
        <v>0</v>
      </c>
      <c r="N29" s="44">
        <v>9.15</v>
      </c>
      <c r="O29" s="45">
        <f t="shared" si="11"/>
        <v>264</v>
      </c>
      <c r="P29" s="45">
        <f t="shared" si="12"/>
        <v>0</v>
      </c>
      <c r="Q29" s="45">
        <f t="shared" si="13"/>
        <v>264</v>
      </c>
      <c r="R29" s="45">
        <v>3</v>
      </c>
      <c r="S29" s="52">
        <f aca="true" t="shared" si="15" ref="S29:S43">R29*Q29</f>
        <v>792</v>
      </c>
      <c r="T29" s="52">
        <f t="shared" si="7"/>
        <v>792</v>
      </c>
      <c r="U29" s="55"/>
    </row>
    <row r="30" spans="1:21" s="2" customFormat="1" ht="18" customHeight="1">
      <c r="A30" s="18">
        <v>25</v>
      </c>
      <c r="B30" s="25" t="s">
        <v>54</v>
      </c>
      <c r="C30" s="21" t="s">
        <v>82</v>
      </c>
      <c r="D30" s="20" t="s">
        <v>83</v>
      </c>
      <c r="E30" s="37">
        <v>2</v>
      </c>
      <c r="F30" s="37">
        <v>2</v>
      </c>
      <c r="G30" s="37">
        <v>0</v>
      </c>
      <c r="H30" s="36">
        <v>0</v>
      </c>
      <c r="I30" s="36">
        <v>0</v>
      </c>
      <c r="J30" s="21">
        <f>F30*16</f>
        <v>32</v>
      </c>
      <c r="K30" s="21">
        <f t="shared" si="8"/>
        <v>0</v>
      </c>
      <c r="L30" s="21">
        <f t="shared" si="9"/>
        <v>32</v>
      </c>
      <c r="M30" s="21">
        <f t="shared" si="10"/>
        <v>0</v>
      </c>
      <c r="N30" s="44">
        <v>9.15</v>
      </c>
      <c r="O30" s="45">
        <f t="shared" si="11"/>
        <v>264</v>
      </c>
      <c r="P30" s="45">
        <f t="shared" si="12"/>
        <v>0</v>
      </c>
      <c r="Q30" s="45">
        <f t="shared" si="13"/>
        <v>264</v>
      </c>
      <c r="R30" s="45">
        <v>3</v>
      </c>
      <c r="S30" s="52">
        <f t="shared" si="15"/>
        <v>792</v>
      </c>
      <c r="T30" s="52">
        <f t="shared" si="7"/>
        <v>792</v>
      </c>
      <c r="U30" s="55"/>
    </row>
    <row r="31" spans="1:21" s="2" customFormat="1" ht="18" customHeight="1">
      <c r="A31" s="18">
        <v>26</v>
      </c>
      <c r="B31" s="25" t="s">
        <v>54</v>
      </c>
      <c r="C31" s="27" t="s">
        <v>84</v>
      </c>
      <c r="D31" s="27" t="s">
        <v>85</v>
      </c>
      <c r="E31" s="37">
        <v>2</v>
      </c>
      <c r="F31" s="37">
        <v>1</v>
      </c>
      <c r="G31" s="37">
        <v>0</v>
      </c>
      <c r="H31" s="36">
        <v>0</v>
      </c>
      <c r="I31" s="36">
        <v>0</v>
      </c>
      <c r="J31" s="21">
        <f>F31*16</f>
        <v>16</v>
      </c>
      <c r="K31" s="21">
        <f t="shared" si="8"/>
        <v>0</v>
      </c>
      <c r="L31" s="21">
        <f t="shared" si="9"/>
        <v>16</v>
      </c>
      <c r="M31" s="21">
        <f t="shared" si="10"/>
        <v>0</v>
      </c>
      <c r="N31" s="44">
        <v>9.15</v>
      </c>
      <c r="O31" s="45">
        <f t="shared" si="11"/>
        <v>132</v>
      </c>
      <c r="P31" s="45">
        <f t="shared" si="12"/>
        <v>0</v>
      </c>
      <c r="Q31" s="45">
        <f t="shared" si="13"/>
        <v>132</v>
      </c>
      <c r="R31" s="45">
        <v>3</v>
      </c>
      <c r="S31" s="52">
        <f t="shared" si="15"/>
        <v>396</v>
      </c>
      <c r="T31" s="52">
        <f t="shared" si="7"/>
        <v>396</v>
      </c>
      <c r="U31" s="55"/>
    </row>
    <row r="32" spans="1:21" s="2" customFormat="1" ht="18" customHeight="1">
      <c r="A32" s="18">
        <v>27</v>
      </c>
      <c r="B32" s="25" t="s">
        <v>54</v>
      </c>
      <c r="C32" s="27" t="s">
        <v>86</v>
      </c>
      <c r="D32" s="27" t="s">
        <v>87</v>
      </c>
      <c r="E32" s="37">
        <v>1</v>
      </c>
      <c r="F32" s="37">
        <v>1</v>
      </c>
      <c r="G32" s="37">
        <v>0</v>
      </c>
      <c r="H32" s="36">
        <v>0</v>
      </c>
      <c r="I32" s="36">
        <v>0</v>
      </c>
      <c r="J32" s="21">
        <v>24</v>
      </c>
      <c r="K32" s="21">
        <f t="shared" si="8"/>
        <v>0</v>
      </c>
      <c r="L32" s="21">
        <f t="shared" si="9"/>
        <v>24</v>
      </c>
      <c r="M32" s="21">
        <f t="shared" si="10"/>
        <v>0</v>
      </c>
      <c r="N32" s="44">
        <v>9.15</v>
      </c>
      <c r="O32" s="45">
        <f t="shared" si="11"/>
        <v>198</v>
      </c>
      <c r="P32" s="45">
        <f t="shared" si="12"/>
        <v>0</v>
      </c>
      <c r="Q32" s="45">
        <f t="shared" si="13"/>
        <v>198</v>
      </c>
      <c r="R32" s="45">
        <v>3</v>
      </c>
      <c r="S32" s="52">
        <f t="shared" si="15"/>
        <v>594</v>
      </c>
      <c r="T32" s="52">
        <f t="shared" si="7"/>
        <v>594</v>
      </c>
      <c r="U32" s="55"/>
    </row>
    <row r="33" spans="1:21" s="2" customFormat="1" ht="18" customHeight="1">
      <c r="A33" s="18">
        <v>28</v>
      </c>
      <c r="B33" s="20" t="s">
        <v>88</v>
      </c>
      <c r="C33" s="28" t="s">
        <v>89</v>
      </c>
      <c r="D33" s="29" t="s">
        <v>90</v>
      </c>
      <c r="E33" s="21">
        <v>1</v>
      </c>
      <c r="F33" s="21">
        <v>1</v>
      </c>
      <c r="G33" s="21">
        <v>0</v>
      </c>
      <c r="H33" s="36">
        <v>0</v>
      </c>
      <c r="I33" s="36">
        <v>0</v>
      </c>
      <c r="J33" s="21">
        <v>24</v>
      </c>
      <c r="K33" s="21">
        <f t="shared" si="8"/>
        <v>0</v>
      </c>
      <c r="L33" s="21">
        <f t="shared" si="9"/>
        <v>24</v>
      </c>
      <c r="M33" s="21">
        <f t="shared" si="10"/>
        <v>0</v>
      </c>
      <c r="N33" s="44">
        <v>7.76</v>
      </c>
      <c r="O33" s="45">
        <f t="shared" si="11"/>
        <v>168</v>
      </c>
      <c r="P33" s="45">
        <f t="shared" si="12"/>
        <v>0</v>
      </c>
      <c r="Q33" s="45">
        <f t="shared" si="13"/>
        <v>168</v>
      </c>
      <c r="R33" s="45">
        <v>3</v>
      </c>
      <c r="S33" s="52">
        <f t="shared" si="15"/>
        <v>504</v>
      </c>
      <c r="T33" s="52">
        <v>336</v>
      </c>
      <c r="U33" s="55" t="s">
        <v>91</v>
      </c>
    </row>
    <row r="34" spans="1:21" s="2" customFormat="1" ht="18" customHeight="1">
      <c r="A34" s="18">
        <v>29</v>
      </c>
      <c r="B34" s="20" t="s">
        <v>88</v>
      </c>
      <c r="C34" s="20" t="s">
        <v>92</v>
      </c>
      <c r="D34" s="20" t="s">
        <v>93</v>
      </c>
      <c r="E34" s="21">
        <v>3</v>
      </c>
      <c r="F34" s="21">
        <v>1</v>
      </c>
      <c r="G34" s="21">
        <v>0</v>
      </c>
      <c r="H34" s="36">
        <v>29.91</v>
      </c>
      <c r="I34" s="36">
        <v>29.91</v>
      </c>
      <c r="J34" s="21">
        <v>16</v>
      </c>
      <c r="K34" s="21">
        <f t="shared" si="8"/>
        <v>0</v>
      </c>
      <c r="L34" s="21">
        <v>6.03</v>
      </c>
      <c r="M34" s="21">
        <f t="shared" si="10"/>
        <v>0</v>
      </c>
      <c r="N34" s="44">
        <v>9.15</v>
      </c>
      <c r="O34" s="45">
        <f t="shared" si="11"/>
        <v>50</v>
      </c>
      <c r="P34" s="45">
        <f t="shared" si="12"/>
        <v>0</v>
      </c>
      <c r="Q34" s="45">
        <f t="shared" si="13"/>
        <v>50</v>
      </c>
      <c r="R34" s="45">
        <v>3</v>
      </c>
      <c r="S34" s="52">
        <f t="shared" si="15"/>
        <v>150</v>
      </c>
      <c r="T34" s="52">
        <f t="shared" si="7"/>
        <v>150</v>
      </c>
      <c r="U34" s="55"/>
    </row>
    <row r="35" spans="1:21" s="2" customFormat="1" ht="18" customHeight="1">
      <c r="A35" s="18">
        <v>30</v>
      </c>
      <c r="B35" s="20" t="s">
        <v>88</v>
      </c>
      <c r="C35" s="24" t="s">
        <v>94</v>
      </c>
      <c r="D35" s="24" t="s">
        <v>95</v>
      </c>
      <c r="E35" s="38">
        <v>2</v>
      </c>
      <c r="F35" s="38">
        <v>2</v>
      </c>
      <c r="G35" s="38">
        <v>0</v>
      </c>
      <c r="H35" s="36">
        <v>0</v>
      </c>
      <c r="I35" s="36">
        <v>0</v>
      </c>
      <c r="J35" s="21">
        <f>F35*16</f>
        <v>32</v>
      </c>
      <c r="K35" s="21">
        <f t="shared" si="8"/>
        <v>0</v>
      </c>
      <c r="L35" s="21">
        <f aca="true" t="shared" si="16" ref="L35:L51">J35-(I35/E35*F35)</f>
        <v>32</v>
      </c>
      <c r="M35" s="21">
        <f t="shared" si="10"/>
        <v>0</v>
      </c>
      <c r="N35" s="44">
        <v>9.15</v>
      </c>
      <c r="O35" s="45">
        <f t="shared" si="11"/>
        <v>264</v>
      </c>
      <c r="P35" s="45">
        <f t="shared" si="12"/>
        <v>0</v>
      </c>
      <c r="Q35" s="45">
        <f t="shared" si="13"/>
        <v>264</v>
      </c>
      <c r="R35" s="45">
        <v>3</v>
      </c>
      <c r="S35" s="52">
        <f t="shared" si="15"/>
        <v>792</v>
      </c>
      <c r="T35" s="52">
        <f t="shared" si="7"/>
        <v>792</v>
      </c>
      <c r="U35" s="55"/>
    </row>
    <row r="36" spans="1:21" s="2" customFormat="1" ht="18" customHeight="1">
      <c r="A36" s="18">
        <v>31</v>
      </c>
      <c r="B36" s="20" t="s">
        <v>88</v>
      </c>
      <c r="C36" s="20" t="s">
        <v>96</v>
      </c>
      <c r="D36" s="20" t="s">
        <v>97</v>
      </c>
      <c r="E36" s="21">
        <v>3</v>
      </c>
      <c r="F36" s="21">
        <v>3</v>
      </c>
      <c r="G36" s="21">
        <v>0</v>
      </c>
      <c r="H36" s="36">
        <v>10</v>
      </c>
      <c r="I36" s="36">
        <v>10</v>
      </c>
      <c r="J36" s="21">
        <f>F36*16</f>
        <v>48</v>
      </c>
      <c r="K36" s="21">
        <f t="shared" si="8"/>
        <v>0</v>
      </c>
      <c r="L36" s="21">
        <f t="shared" si="16"/>
        <v>38</v>
      </c>
      <c r="M36" s="21">
        <f t="shared" si="10"/>
        <v>0</v>
      </c>
      <c r="N36" s="44">
        <v>9.15</v>
      </c>
      <c r="O36" s="45">
        <f t="shared" si="11"/>
        <v>313</v>
      </c>
      <c r="P36" s="45">
        <f t="shared" si="12"/>
        <v>0</v>
      </c>
      <c r="Q36" s="45">
        <f t="shared" si="13"/>
        <v>313</v>
      </c>
      <c r="R36" s="45">
        <v>3</v>
      </c>
      <c r="S36" s="52">
        <f t="shared" si="15"/>
        <v>939</v>
      </c>
      <c r="T36" s="52">
        <f t="shared" si="7"/>
        <v>939</v>
      </c>
      <c r="U36" s="55"/>
    </row>
    <row r="37" spans="1:21" s="2" customFormat="1" ht="18" customHeight="1">
      <c r="A37" s="18">
        <v>32</v>
      </c>
      <c r="B37" s="20" t="s">
        <v>88</v>
      </c>
      <c r="C37" s="21" t="s">
        <v>98</v>
      </c>
      <c r="D37" s="29" t="s">
        <v>99</v>
      </c>
      <c r="E37" s="21">
        <v>1</v>
      </c>
      <c r="F37" s="21">
        <v>1</v>
      </c>
      <c r="G37" s="21">
        <v>0</v>
      </c>
      <c r="H37" s="36">
        <v>0</v>
      </c>
      <c r="I37" s="36">
        <v>0</v>
      </c>
      <c r="J37" s="21">
        <v>24</v>
      </c>
      <c r="K37" s="21">
        <f t="shared" si="8"/>
        <v>0</v>
      </c>
      <c r="L37" s="21">
        <f t="shared" si="16"/>
        <v>24</v>
      </c>
      <c r="M37" s="21">
        <f t="shared" si="10"/>
        <v>0</v>
      </c>
      <c r="N37" s="44">
        <v>9.15</v>
      </c>
      <c r="O37" s="45">
        <f t="shared" si="11"/>
        <v>198</v>
      </c>
      <c r="P37" s="45">
        <f t="shared" si="12"/>
        <v>0</v>
      </c>
      <c r="Q37" s="45">
        <f t="shared" si="13"/>
        <v>198</v>
      </c>
      <c r="R37" s="45">
        <v>3</v>
      </c>
      <c r="S37" s="52">
        <f t="shared" si="15"/>
        <v>594</v>
      </c>
      <c r="T37" s="52">
        <f t="shared" si="7"/>
        <v>594</v>
      </c>
      <c r="U37" s="55"/>
    </row>
    <row r="38" spans="1:21" s="2" customFormat="1" ht="18" customHeight="1">
      <c r="A38" s="18">
        <v>33</v>
      </c>
      <c r="B38" s="20" t="s">
        <v>88</v>
      </c>
      <c r="C38" s="24" t="s">
        <v>100</v>
      </c>
      <c r="D38" s="24" t="s">
        <v>101</v>
      </c>
      <c r="E38" s="38">
        <v>1</v>
      </c>
      <c r="F38" s="38">
        <v>1</v>
      </c>
      <c r="G38" s="38">
        <v>0</v>
      </c>
      <c r="H38" s="36">
        <v>0</v>
      </c>
      <c r="I38" s="36">
        <v>0</v>
      </c>
      <c r="J38" s="21">
        <v>24</v>
      </c>
      <c r="K38" s="21">
        <f t="shared" si="8"/>
        <v>0</v>
      </c>
      <c r="L38" s="21">
        <f t="shared" si="16"/>
        <v>24</v>
      </c>
      <c r="M38" s="21">
        <f t="shared" si="10"/>
        <v>0</v>
      </c>
      <c r="N38" s="44">
        <v>7.76</v>
      </c>
      <c r="O38" s="45">
        <f t="shared" si="11"/>
        <v>168</v>
      </c>
      <c r="P38" s="45">
        <f t="shared" si="12"/>
        <v>0</v>
      </c>
      <c r="Q38" s="45">
        <f t="shared" si="13"/>
        <v>168</v>
      </c>
      <c r="R38" s="45">
        <v>3</v>
      </c>
      <c r="S38" s="52">
        <f t="shared" si="15"/>
        <v>504</v>
      </c>
      <c r="T38" s="52">
        <f t="shared" si="7"/>
        <v>504</v>
      </c>
      <c r="U38" s="55"/>
    </row>
    <row r="39" spans="1:21" s="2" customFormat="1" ht="18" customHeight="1">
      <c r="A39" s="18">
        <v>34</v>
      </c>
      <c r="B39" s="20" t="s">
        <v>88</v>
      </c>
      <c r="C39" s="24" t="s">
        <v>102</v>
      </c>
      <c r="D39" s="24" t="s">
        <v>103</v>
      </c>
      <c r="E39" s="38">
        <v>1</v>
      </c>
      <c r="F39" s="38">
        <v>1</v>
      </c>
      <c r="G39" s="38">
        <v>0</v>
      </c>
      <c r="H39" s="36">
        <v>0</v>
      </c>
      <c r="I39" s="36">
        <v>0</v>
      </c>
      <c r="J39" s="21">
        <v>24</v>
      </c>
      <c r="K39" s="21">
        <f t="shared" si="8"/>
        <v>0</v>
      </c>
      <c r="L39" s="21">
        <f t="shared" si="16"/>
        <v>24</v>
      </c>
      <c r="M39" s="21">
        <f t="shared" si="10"/>
        <v>0</v>
      </c>
      <c r="N39" s="44">
        <v>9.15</v>
      </c>
      <c r="O39" s="45">
        <f t="shared" si="11"/>
        <v>198</v>
      </c>
      <c r="P39" s="45">
        <f t="shared" si="12"/>
        <v>0</v>
      </c>
      <c r="Q39" s="45">
        <f t="shared" si="13"/>
        <v>198</v>
      </c>
      <c r="R39" s="45">
        <v>3</v>
      </c>
      <c r="S39" s="52">
        <f t="shared" si="15"/>
        <v>594</v>
      </c>
      <c r="T39" s="52">
        <f t="shared" si="7"/>
        <v>594</v>
      </c>
      <c r="U39" s="55"/>
    </row>
    <row r="40" spans="1:21" s="2" customFormat="1" ht="18" customHeight="1">
      <c r="A40" s="18">
        <v>35</v>
      </c>
      <c r="B40" s="20" t="s">
        <v>88</v>
      </c>
      <c r="C40" s="24" t="s">
        <v>104</v>
      </c>
      <c r="D40" s="24" t="s">
        <v>105</v>
      </c>
      <c r="E40" s="38">
        <v>1</v>
      </c>
      <c r="F40" s="38"/>
      <c r="G40" s="38">
        <v>1</v>
      </c>
      <c r="H40" s="36">
        <v>0</v>
      </c>
      <c r="I40" s="36">
        <v>0</v>
      </c>
      <c r="J40" s="21">
        <v>0</v>
      </c>
      <c r="K40" s="21">
        <v>24</v>
      </c>
      <c r="L40" s="21">
        <f t="shared" si="16"/>
        <v>0</v>
      </c>
      <c r="M40" s="21">
        <f t="shared" si="10"/>
        <v>24</v>
      </c>
      <c r="N40" s="44">
        <v>9.15</v>
      </c>
      <c r="O40" s="45">
        <f t="shared" si="11"/>
        <v>0</v>
      </c>
      <c r="P40" s="45">
        <f t="shared" si="12"/>
        <v>176</v>
      </c>
      <c r="Q40" s="45">
        <f t="shared" si="13"/>
        <v>176</v>
      </c>
      <c r="R40" s="45">
        <v>2</v>
      </c>
      <c r="S40" s="52">
        <f t="shared" si="15"/>
        <v>352</v>
      </c>
      <c r="T40" s="52">
        <v>528</v>
      </c>
      <c r="U40" s="55" t="s">
        <v>106</v>
      </c>
    </row>
    <row r="41" spans="1:21" s="2" customFormat="1" ht="18" customHeight="1">
      <c r="A41" s="18">
        <v>36</v>
      </c>
      <c r="B41" s="20" t="s">
        <v>88</v>
      </c>
      <c r="C41" s="24" t="s">
        <v>107</v>
      </c>
      <c r="D41" s="24" t="s">
        <v>108</v>
      </c>
      <c r="E41" s="38">
        <v>2</v>
      </c>
      <c r="F41" s="38">
        <v>2</v>
      </c>
      <c r="G41" s="38">
        <v>0</v>
      </c>
      <c r="H41" s="36">
        <v>0</v>
      </c>
      <c r="I41" s="36">
        <v>0</v>
      </c>
      <c r="J41" s="21">
        <f>F41*16</f>
        <v>32</v>
      </c>
      <c r="K41" s="21">
        <f aca="true" t="shared" si="17" ref="K41:K51">G41*16</f>
        <v>0</v>
      </c>
      <c r="L41" s="21">
        <f t="shared" si="16"/>
        <v>32</v>
      </c>
      <c r="M41" s="21">
        <f t="shared" si="10"/>
        <v>0</v>
      </c>
      <c r="N41" s="44">
        <v>7.76</v>
      </c>
      <c r="O41" s="45">
        <f t="shared" si="11"/>
        <v>223</v>
      </c>
      <c r="P41" s="45">
        <f t="shared" si="12"/>
        <v>0</v>
      </c>
      <c r="Q41" s="45">
        <f t="shared" si="13"/>
        <v>223</v>
      </c>
      <c r="R41" s="45">
        <v>3</v>
      </c>
      <c r="S41" s="52">
        <f t="shared" si="15"/>
        <v>669</v>
      </c>
      <c r="T41" s="52">
        <f t="shared" si="7"/>
        <v>669</v>
      </c>
      <c r="U41" s="55"/>
    </row>
    <row r="42" spans="1:21" s="2" customFormat="1" ht="18" customHeight="1">
      <c r="A42" s="18">
        <v>37</v>
      </c>
      <c r="B42" s="20" t="s">
        <v>88</v>
      </c>
      <c r="C42" s="24" t="s">
        <v>109</v>
      </c>
      <c r="D42" s="24" t="s">
        <v>110</v>
      </c>
      <c r="E42" s="38">
        <v>2</v>
      </c>
      <c r="F42" s="38">
        <v>2</v>
      </c>
      <c r="G42" s="38">
        <v>0</v>
      </c>
      <c r="H42" s="36">
        <v>0</v>
      </c>
      <c r="I42" s="36">
        <v>0</v>
      </c>
      <c r="J42" s="21">
        <f>F42*16</f>
        <v>32</v>
      </c>
      <c r="K42" s="21">
        <f t="shared" si="17"/>
        <v>0</v>
      </c>
      <c r="L42" s="21">
        <f t="shared" si="16"/>
        <v>32</v>
      </c>
      <c r="M42" s="21">
        <f t="shared" si="10"/>
        <v>0</v>
      </c>
      <c r="N42" s="44">
        <v>7.76</v>
      </c>
      <c r="O42" s="45">
        <f t="shared" si="11"/>
        <v>223</v>
      </c>
      <c r="P42" s="45">
        <f t="shared" si="12"/>
        <v>0</v>
      </c>
      <c r="Q42" s="45">
        <f t="shared" si="13"/>
        <v>223</v>
      </c>
      <c r="R42" s="45">
        <v>3</v>
      </c>
      <c r="S42" s="52">
        <f t="shared" si="15"/>
        <v>669</v>
      </c>
      <c r="T42" s="52">
        <f t="shared" si="7"/>
        <v>669</v>
      </c>
      <c r="U42" s="55"/>
    </row>
    <row r="43" spans="1:21" s="2" customFormat="1" ht="18" customHeight="1">
      <c r="A43" s="18">
        <v>38</v>
      </c>
      <c r="B43" s="20" t="s">
        <v>88</v>
      </c>
      <c r="C43" s="24" t="s">
        <v>111</v>
      </c>
      <c r="D43" s="24" t="s">
        <v>112</v>
      </c>
      <c r="E43" s="38">
        <v>1</v>
      </c>
      <c r="F43" s="38">
        <v>1</v>
      </c>
      <c r="G43" s="38">
        <v>0</v>
      </c>
      <c r="H43" s="36">
        <v>0</v>
      </c>
      <c r="I43" s="36">
        <v>0</v>
      </c>
      <c r="J43" s="21">
        <v>24</v>
      </c>
      <c r="K43" s="21">
        <f t="shared" si="17"/>
        <v>0</v>
      </c>
      <c r="L43" s="21">
        <f t="shared" si="16"/>
        <v>24</v>
      </c>
      <c r="M43" s="21">
        <f t="shared" si="10"/>
        <v>0</v>
      </c>
      <c r="N43" s="44">
        <v>7.76</v>
      </c>
      <c r="O43" s="45">
        <f t="shared" si="11"/>
        <v>168</v>
      </c>
      <c r="P43" s="45">
        <f t="shared" si="12"/>
        <v>0</v>
      </c>
      <c r="Q43" s="45">
        <f t="shared" si="13"/>
        <v>168</v>
      </c>
      <c r="R43" s="45">
        <v>3</v>
      </c>
      <c r="S43" s="52">
        <f t="shared" si="15"/>
        <v>504</v>
      </c>
      <c r="T43" s="52">
        <f aca="true" t="shared" si="18" ref="T43:T66">R43*Q43</f>
        <v>504</v>
      </c>
      <c r="U43" s="56"/>
    </row>
    <row r="44" spans="1:21" s="2" customFormat="1" ht="27" customHeight="1">
      <c r="A44" s="18">
        <v>39</v>
      </c>
      <c r="B44" s="20" t="s">
        <v>88</v>
      </c>
      <c r="C44" s="30" t="s">
        <v>113</v>
      </c>
      <c r="D44" s="30" t="s">
        <v>114</v>
      </c>
      <c r="E44" s="39">
        <v>1</v>
      </c>
      <c r="F44" s="39">
        <v>1</v>
      </c>
      <c r="G44" s="39">
        <v>0</v>
      </c>
      <c r="H44" s="36">
        <v>0</v>
      </c>
      <c r="I44" s="36">
        <v>0</v>
      </c>
      <c r="J44" s="21">
        <v>24</v>
      </c>
      <c r="K44" s="21">
        <f t="shared" si="17"/>
        <v>0</v>
      </c>
      <c r="L44" s="21">
        <f t="shared" si="16"/>
        <v>24</v>
      </c>
      <c r="M44" s="21">
        <f t="shared" si="10"/>
        <v>0</v>
      </c>
      <c r="N44" s="44">
        <v>7.76</v>
      </c>
      <c r="O44" s="45">
        <f t="shared" si="11"/>
        <v>168</v>
      </c>
      <c r="P44" s="45">
        <f t="shared" si="12"/>
        <v>0</v>
      </c>
      <c r="Q44" s="45">
        <f t="shared" si="13"/>
        <v>168</v>
      </c>
      <c r="R44" s="45">
        <v>3</v>
      </c>
      <c r="S44" s="52">
        <v>1512</v>
      </c>
      <c r="T44" s="52">
        <f t="shared" si="18"/>
        <v>504</v>
      </c>
      <c r="U44" s="55" t="s">
        <v>115</v>
      </c>
    </row>
    <row r="45" spans="1:21" s="2" customFormat="1" ht="18" customHeight="1">
      <c r="A45" s="18">
        <v>40</v>
      </c>
      <c r="B45" s="20" t="s">
        <v>88</v>
      </c>
      <c r="C45" s="20" t="s">
        <v>116</v>
      </c>
      <c r="D45" s="20" t="s">
        <v>117</v>
      </c>
      <c r="E45" s="21">
        <v>1</v>
      </c>
      <c r="F45" s="21">
        <v>1</v>
      </c>
      <c r="G45" s="21">
        <v>0</v>
      </c>
      <c r="H45" s="36">
        <v>0</v>
      </c>
      <c r="I45" s="36">
        <v>0</v>
      </c>
      <c r="J45" s="21">
        <v>24</v>
      </c>
      <c r="K45" s="21">
        <f t="shared" si="17"/>
        <v>0</v>
      </c>
      <c r="L45" s="21">
        <f t="shared" si="16"/>
        <v>24</v>
      </c>
      <c r="M45" s="21">
        <f t="shared" si="10"/>
        <v>0</v>
      </c>
      <c r="N45" s="44">
        <v>7.76</v>
      </c>
      <c r="O45" s="45">
        <f t="shared" si="11"/>
        <v>168</v>
      </c>
      <c r="P45" s="45">
        <f t="shared" si="12"/>
        <v>0</v>
      </c>
      <c r="Q45" s="45">
        <f t="shared" si="13"/>
        <v>168</v>
      </c>
      <c r="R45" s="45">
        <v>3</v>
      </c>
      <c r="S45" s="52">
        <f aca="true" t="shared" si="19" ref="S45:S51">R45*Q45</f>
        <v>504</v>
      </c>
      <c r="T45" s="52">
        <f t="shared" si="18"/>
        <v>504</v>
      </c>
      <c r="U45" s="55"/>
    </row>
    <row r="46" spans="1:21" s="2" customFormat="1" ht="18" customHeight="1">
      <c r="A46" s="18">
        <v>41</v>
      </c>
      <c r="B46" s="20" t="s">
        <v>88</v>
      </c>
      <c r="C46" s="20" t="s">
        <v>118</v>
      </c>
      <c r="D46" s="20" t="s">
        <v>119</v>
      </c>
      <c r="E46" s="21">
        <v>2</v>
      </c>
      <c r="F46" s="21">
        <v>1</v>
      </c>
      <c r="G46" s="21">
        <v>1</v>
      </c>
      <c r="H46" s="36">
        <v>0</v>
      </c>
      <c r="I46" s="36">
        <v>0</v>
      </c>
      <c r="J46" s="21">
        <f>F46*16</f>
        <v>16</v>
      </c>
      <c r="K46" s="21">
        <f t="shared" si="17"/>
        <v>16</v>
      </c>
      <c r="L46" s="21">
        <f t="shared" si="16"/>
        <v>16</v>
      </c>
      <c r="M46" s="21">
        <f t="shared" si="10"/>
        <v>16</v>
      </c>
      <c r="N46" s="44">
        <v>7.76</v>
      </c>
      <c r="O46" s="45">
        <f t="shared" si="11"/>
        <v>112</v>
      </c>
      <c r="P46" s="45">
        <f t="shared" si="12"/>
        <v>99</v>
      </c>
      <c r="Q46" s="45">
        <f t="shared" si="13"/>
        <v>211</v>
      </c>
      <c r="R46" s="45">
        <v>3</v>
      </c>
      <c r="S46" s="52">
        <f t="shared" si="19"/>
        <v>633</v>
      </c>
      <c r="T46" s="52">
        <f t="shared" si="18"/>
        <v>633</v>
      </c>
      <c r="U46" s="55"/>
    </row>
    <row r="47" spans="1:21" s="2" customFormat="1" ht="18" customHeight="1">
      <c r="A47" s="18">
        <v>42</v>
      </c>
      <c r="B47" s="20" t="s">
        <v>88</v>
      </c>
      <c r="C47" s="20" t="s">
        <v>120</v>
      </c>
      <c r="D47" s="20" t="s">
        <v>121</v>
      </c>
      <c r="E47" s="21">
        <v>2</v>
      </c>
      <c r="F47" s="21">
        <v>1</v>
      </c>
      <c r="G47" s="21">
        <v>0</v>
      </c>
      <c r="H47" s="36">
        <v>0</v>
      </c>
      <c r="I47" s="36">
        <v>0</v>
      </c>
      <c r="J47" s="21">
        <v>16</v>
      </c>
      <c r="K47" s="21">
        <f t="shared" si="17"/>
        <v>0</v>
      </c>
      <c r="L47" s="21">
        <f t="shared" si="16"/>
        <v>16</v>
      </c>
      <c r="M47" s="21">
        <f t="shared" si="10"/>
        <v>0</v>
      </c>
      <c r="N47" s="44">
        <v>7.76</v>
      </c>
      <c r="O47" s="45">
        <f t="shared" si="11"/>
        <v>112</v>
      </c>
      <c r="P47" s="45">
        <f t="shared" si="12"/>
        <v>0</v>
      </c>
      <c r="Q47" s="45">
        <f t="shared" si="13"/>
        <v>112</v>
      </c>
      <c r="R47" s="45">
        <v>3</v>
      </c>
      <c r="S47" s="52">
        <f t="shared" si="19"/>
        <v>336</v>
      </c>
      <c r="T47" s="52">
        <f t="shared" si="18"/>
        <v>336</v>
      </c>
      <c r="U47" s="55"/>
    </row>
    <row r="48" spans="1:21" s="2" customFormat="1" ht="18" customHeight="1">
      <c r="A48" s="18">
        <v>43</v>
      </c>
      <c r="B48" s="20" t="s">
        <v>88</v>
      </c>
      <c r="C48" s="31" t="s">
        <v>122</v>
      </c>
      <c r="D48" s="20" t="s">
        <v>123</v>
      </c>
      <c r="E48" s="21">
        <v>1</v>
      </c>
      <c r="F48" s="21">
        <v>1</v>
      </c>
      <c r="G48" s="21">
        <v>0</v>
      </c>
      <c r="H48" s="36">
        <v>0</v>
      </c>
      <c r="I48" s="36">
        <v>0</v>
      </c>
      <c r="J48" s="21">
        <v>24</v>
      </c>
      <c r="K48" s="21">
        <f t="shared" si="17"/>
        <v>0</v>
      </c>
      <c r="L48" s="21">
        <f t="shared" si="16"/>
        <v>24</v>
      </c>
      <c r="M48" s="21">
        <f t="shared" si="10"/>
        <v>0</v>
      </c>
      <c r="N48" s="44">
        <v>7.76</v>
      </c>
      <c r="O48" s="45">
        <f t="shared" si="11"/>
        <v>168</v>
      </c>
      <c r="P48" s="45">
        <f t="shared" si="12"/>
        <v>0</v>
      </c>
      <c r="Q48" s="45">
        <f t="shared" si="13"/>
        <v>168</v>
      </c>
      <c r="R48" s="45">
        <v>3</v>
      </c>
      <c r="S48" s="52">
        <f t="shared" si="19"/>
        <v>504</v>
      </c>
      <c r="T48" s="52">
        <f t="shared" si="18"/>
        <v>504</v>
      </c>
      <c r="U48" s="55"/>
    </row>
    <row r="49" spans="1:21" s="2" customFormat="1" ht="18" customHeight="1">
      <c r="A49" s="18">
        <v>44</v>
      </c>
      <c r="B49" s="20" t="s">
        <v>88</v>
      </c>
      <c r="C49" s="31" t="s">
        <v>124</v>
      </c>
      <c r="D49" s="20" t="s">
        <v>125</v>
      </c>
      <c r="E49" s="21">
        <v>1</v>
      </c>
      <c r="F49" s="21">
        <v>1</v>
      </c>
      <c r="G49" s="21">
        <v>0</v>
      </c>
      <c r="H49" s="36">
        <v>0</v>
      </c>
      <c r="I49" s="36">
        <v>0</v>
      </c>
      <c r="J49" s="21">
        <v>24</v>
      </c>
      <c r="K49" s="21">
        <f t="shared" si="17"/>
        <v>0</v>
      </c>
      <c r="L49" s="21">
        <f t="shared" si="16"/>
        <v>24</v>
      </c>
      <c r="M49" s="21">
        <f t="shared" si="10"/>
        <v>0</v>
      </c>
      <c r="N49" s="44">
        <v>7.76</v>
      </c>
      <c r="O49" s="45">
        <f t="shared" si="11"/>
        <v>168</v>
      </c>
      <c r="P49" s="45">
        <f t="shared" si="12"/>
        <v>0</v>
      </c>
      <c r="Q49" s="45">
        <f t="shared" si="13"/>
        <v>168</v>
      </c>
      <c r="R49" s="45">
        <v>3</v>
      </c>
      <c r="S49" s="52">
        <f t="shared" si="19"/>
        <v>504</v>
      </c>
      <c r="T49" s="52">
        <f t="shared" si="18"/>
        <v>504</v>
      </c>
      <c r="U49" s="55"/>
    </row>
    <row r="50" spans="1:21" s="2" customFormat="1" ht="18" customHeight="1">
      <c r="A50" s="18">
        <v>45</v>
      </c>
      <c r="B50" s="20" t="s">
        <v>88</v>
      </c>
      <c r="C50" s="29" t="s">
        <v>126</v>
      </c>
      <c r="D50" s="29" t="s">
        <v>127</v>
      </c>
      <c r="E50" s="21">
        <v>2</v>
      </c>
      <c r="F50" s="21">
        <v>2</v>
      </c>
      <c r="G50" s="21">
        <v>0</v>
      </c>
      <c r="H50" s="36">
        <v>0</v>
      </c>
      <c r="I50" s="36">
        <v>0</v>
      </c>
      <c r="J50" s="21">
        <f>F50*16</f>
        <v>32</v>
      </c>
      <c r="K50" s="21">
        <f t="shared" si="17"/>
        <v>0</v>
      </c>
      <c r="L50" s="21">
        <f t="shared" si="16"/>
        <v>32</v>
      </c>
      <c r="M50" s="21">
        <f t="shared" si="10"/>
        <v>0</v>
      </c>
      <c r="N50" s="44">
        <v>7.76</v>
      </c>
      <c r="O50" s="45">
        <f t="shared" si="11"/>
        <v>223</v>
      </c>
      <c r="P50" s="45">
        <f t="shared" si="12"/>
        <v>0</v>
      </c>
      <c r="Q50" s="45">
        <f t="shared" si="13"/>
        <v>223</v>
      </c>
      <c r="R50" s="45">
        <v>3</v>
      </c>
      <c r="S50" s="52">
        <f t="shared" si="19"/>
        <v>669</v>
      </c>
      <c r="T50" s="52">
        <f t="shared" si="18"/>
        <v>669</v>
      </c>
      <c r="U50" s="55"/>
    </row>
    <row r="51" spans="1:21" s="2" customFormat="1" ht="18" customHeight="1">
      <c r="A51" s="18">
        <v>46</v>
      </c>
      <c r="B51" s="20" t="s">
        <v>88</v>
      </c>
      <c r="C51" s="31" t="s">
        <v>128</v>
      </c>
      <c r="D51" s="20" t="s">
        <v>129</v>
      </c>
      <c r="E51" s="21">
        <v>1</v>
      </c>
      <c r="F51" s="21">
        <v>1</v>
      </c>
      <c r="G51" s="21">
        <v>0</v>
      </c>
      <c r="H51" s="36">
        <v>0</v>
      </c>
      <c r="I51" s="36">
        <v>0</v>
      </c>
      <c r="J51" s="21">
        <v>24</v>
      </c>
      <c r="K51" s="21">
        <f t="shared" si="17"/>
        <v>0</v>
      </c>
      <c r="L51" s="21">
        <f t="shared" si="16"/>
        <v>24</v>
      </c>
      <c r="M51" s="21">
        <f t="shared" si="10"/>
        <v>0</v>
      </c>
      <c r="N51" s="44">
        <v>7.76</v>
      </c>
      <c r="O51" s="45">
        <f t="shared" si="11"/>
        <v>168</v>
      </c>
      <c r="P51" s="45">
        <f t="shared" si="12"/>
        <v>0</v>
      </c>
      <c r="Q51" s="45">
        <f t="shared" si="13"/>
        <v>168</v>
      </c>
      <c r="R51" s="45">
        <v>3</v>
      </c>
      <c r="S51" s="52">
        <f t="shared" si="19"/>
        <v>504</v>
      </c>
      <c r="T51" s="52">
        <v>0</v>
      </c>
      <c r="U51" s="55"/>
    </row>
    <row r="52" spans="1:21" s="2" customFormat="1" ht="18" customHeight="1">
      <c r="A52" s="18">
        <v>47</v>
      </c>
      <c r="B52" s="20" t="s">
        <v>88</v>
      </c>
      <c r="C52" s="20" t="s">
        <v>130</v>
      </c>
      <c r="D52" s="20" t="s">
        <v>131</v>
      </c>
      <c r="E52" s="20" t="s">
        <v>132</v>
      </c>
      <c r="F52" s="20" t="s">
        <v>28</v>
      </c>
      <c r="G52" s="20" t="s">
        <v>28</v>
      </c>
      <c r="H52" s="36">
        <v>0</v>
      </c>
      <c r="I52" s="36">
        <v>0</v>
      </c>
      <c r="J52" s="21">
        <f>F52*16</f>
        <v>16</v>
      </c>
      <c r="K52" s="21">
        <f aca="true" t="shared" si="20" ref="K52:K66">G52*16</f>
        <v>16</v>
      </c>
      <c r="L52" s="21">
        <f aca="true" t="shared" si="21" ref="L52:L66">J52-(I52/E52*F52)</f>
        <v>16</v>
      </c>
      <c r="M52" s="21">
        <f aca="true" t="shared" si="22" ref="M52:M66">K52-(I52/E52*G52)</f>
        <v>16</v>
      </c>
      <c r="N52" s="44">
        <v>7.76</v>
      </c>
      <c r="O52" s="45">
        <f aca="true" t="shared" si="23" ref="O52:O66">N52*L52*0.9</f>
        <v>112</v>
      </c>
      <c r="P52" s="45">
        <f aca="true" t="shared" si="24" ref="P52:P66">N52*M52*0.8</f>
        <v>99</v>
      </c>
      <c r="Q52" s="45">
        <f aca="true" t="shared" si="25" ref="Q52:Q66">O52+P52</f>
        <v>211</v>
      </c>
      <c r="R52" s="45">
        <v>3</v>
      </c>
      <c r="S52" s="52">
        <f aca="true" t="shared" si="26" ref="S52:S66">R52*Q52</f>
        <v>633</v>
      </c>
      <c r="T52" s="52">
        <f t="shared" si="18"/>
        <v>633</v>
      </c>
      <c r="U52" s="55"/>
    </row>
    <row r="53" spans="1:21" s="2" customFormat="1" ht="18" customHeight="1">
      <c r="A53" s="18">
        <v>48</v>
      </c>
      <c r="B53" s="32" t="s">
        <v>133</v>
      </c>
      <c r="C53" s="32" t="s">
        <v>134</v>
      </c>
      <c r="D53" s="24" t="s">
        <v>135</v>
      </c>
      <c r="E53" s="18">
        <v>3</v>
      </c>
      <c r="F53" s="18">
        <v>3</v>
      </c>
      <c r="G53" s="18">
        <v>0</v>
      </c>
      <c r="H53" s="36">
        <v>0</v>
      </c>
      <c r="I53" s="36">
        <v>0</v>
      </c>
      <c r="J53" s="21">
        <f aca="true" t="shared" si="27" ref="J53:J58">F53*16</f>
        <v>48</v>
      </c>
      <c r="K53" s="21">
        <f t="shared" si="20"/>
        <v>0</v>
      </c>
      <c r="L53" s="21">
        <f t="shared" si="21"/>
        <v>48</v>
      </c>
      <c r="M53" s="21">
        <f t="shared" si="22"/>
        <v>0</v>
      </c>
      <c r="N53" s="44">
        <v>7.76</v>
      </c>
      <c r="O53" s="45">
        <f t="shared" si="23"/>
        <v>335</v>
      </c>
      <c r="P53" s="45">
        <f t="shared" si="24"/>
        <v>0</v>
      </c>
      <c r="Q53" s="45">
        <f t="shared" si="25"/>
        <v>335</v>
      </c>
      <c r="R53" s="45">
        <v>3</v>
      </c>
      <c r="S53" s="52">
        <f t="shared" si="26"/>
        <v>1005</v>
      </c>
      <c r="T53" s="52">
        <f t="shared" si="18"/>
        <v>1005</v>
      </c>
      <c r="U53" s="55"/>
    </row>
    <row r="54" spans="1:21" s="2" customFormat="1" ht="18" customHeight="1">
      <c r="A54" s="18">
        <v>49</v>
      </c>
      <c r="B54" s="32" t="s">
        <v>133</v>
      </c>
      <c r="C54" s="32" t="s">
        <v>136</v>
      </c>
      <c r="D54" s="24" t="s">
        <v>137</v>
      </c>
      <c r="E54" s="18">
        <v>6</v>
      </c>
      <c r="F54" s="18">
        <v>5</v>
      </c>
      <c r="G54" s="18">
        <v>0</v>
      </c>
      <c r="H54" s="36">
        <v>0</v>
      </c>
      <c r="I54" s="36">
        <v>0</v>
      </c>
      <c r="J54" s="21">
        <f t="shared" si="27"/>
        <v>80</v>
      </c>
      <c r="K54" s="21">
        <f t="shared" si="20"/>
        <v>0</v>
      </c>
      <c r="L54" s="21">
        <f t="shared" si="21"/>
        <v>80</v>
      </c>
      <c r="M54" s="21">
        <f t="shared" si="22"/>
        <v>0</v>
      </c>
      <c r="N54" s="44">
        <v>7.76</v>
      </c>
      <c r="O54" s="45">
        <f t="shared" si="23"/>
        <v>559</v>
      </c>
      <c r="P54" s="45">
        <f t="shared" si="24"/>
        <v>0</v>
      </c>
      <c r="Q54" s="45">
        <f t="shared" si="25"/>
        <v>559</v>
      </c>
      <c r="R54" s="45">
        <v>3</v>
      </c>
      <c r="S54" s="52">
        <f t="shared" si="26"/>
        <v>1677</v>
      </c>
      <c r="T54" s="52">
        <f t="shared" si="18"/>
        <v>1677</v>
      </c>
      <c r="U54" s="55"/>
    </row>
    <row r="55" spans="1:21" s="2" customFormat="1" ht="18" customHeight="1">
      <c r="A55" s="18">
        <v>50</v>
      </c>
      <c r="B55" s="32" t="s">
        <v>133</v>
      </c>
      <c r="C55" s="32" t="s">
        <v>138</v>
      </c>
      <c r="D55" s="24" t="s">
        <v>139</v>
      </c>
      <c r="E55" s="40">
        <v>2</v>
      </c>
      <c r="F55" s="40">
        <v>1</v>
      </c>
      <c r="G55" s="40">
        <v>1</v>
      </c>
      <c r="H55" s="36">
        <v>0</v>
      </c>
      <c r="I55" s="36">
        <v>0</v>
      </c>
      <c r="J55" s="21">
        <v>16</v>
      </c>
      <c r="K55" s="21">
        <f t="shared" si="20"/>
        <v>16</v>
      </c>
      <c r="L55" s="21">
        <f t="shared" si="21"/>
        <v>16</v>
      </c>
      <c r="M55" s="21">
        <f t="shared" si="22"/>
        <v>16</v>
      </c>
      <c r="N55" s="44">
        <v>7.76</v>
      </c>
      <c r="O55" s="45">
        <f t="shared" si="23"/>
        <v>112</v>
      </c>
      <c r="P55" s="45">
        <f t="shared" si="24"/>
        <v>99</v>
      </c>
      <c r="Q55" s="45">
        <f t="shared" si="25"/>
        <v>211</v>
      </c>
      <c r="R55" s="45">
        <v>3</v>
      </c>
      <c r="S55" s="52">
        <v>633</v>
      </c>
      <c r="T55" s="52">
        <f t="shared" si="18"/>
        <v>633</v>
      </c>
      <c r="U55" s="55"/>
    </row>
    <row r="56" spans="1:21" s="2" customFormat="1" ht="18" customHeight="1">
      <c r="A56" s="18">
        <v>51</v>
      </c>
      <c r="B56" s="32" t="s">
        <v>133</v>
      </c>
      <c r="C56" s="32" t="s">
        <v>140</v>
      </c>
      <c r="D56" s="24" t="s">
        <v>141</v>
      </c>
      <c r="E56" s="18">
        <v>1</v>
      </c>
      <c r="F56" s="18">
        <v>1</v>
      </c>
      <c r="G56" s="18">
        <v>0</v>
      </c>
      <c r="H56" s="36">
        <v>0</v>
      </c>
      <c r="I56" s="36">
        <v>0</v>
      </c>
      <c r="J56" s="21">
        <v>24</v>
      </c>
      <c r="K56" s="21">
        <f t="shared" si="20"/>
        <v>0</v>
      </c>
      <c r="L56" s="21">
        <f t="shared" si="21"/>
        <v>24</v>
      </c>
      <c r="M56" s="21">
        <f t="shared" si="22"/>
        <v>0</v>
      </c>
      <c r="N56" s="44">
        <v>9.15</v>
      </c>
      <c r="O56" s="45">
        <f t="shared" si="23"/>
        <v>198</v>
      </c>
      <c r="P56" s="45">
        <f t="shared" si="24"/>
        <v>0</v>
      </c>
      <c r="Q56" s="45">
        <f t="shared" si="25"/>
        <v>198</v>
      </c>
      <c r="R56" s="45">
        <v>3</v>
      </c>
      <c r="S56" s="52">
        <f t="shared" si="26"/>
        <v>594</v>
      </c>
      <c r="T56" s="52">
        <f t="shared" si="18"/>
        <v>594</v>
      </c>
      <c r="U56" s="55"/>
    </row>
    <row r="57" spans="1:21" s="2" customFormat="1" ht="18" customHeight="1">
      <c r="A57" s="18">
        <v>52</v>
      </c>
      <c r="B57" s="32" t="s">
        <v>133</v>
      </c>
      <c r="C57" s="32" t="s">
        <v>142</v>
      </c>
      <c r="D57" s="24" t="s">
        <v>143</v>
      </c>
      <c r="E57" s="18">
        <v>2</v>
      </c>
      <c r="F57" s="18">
        <v>2</v>
      </c>
      <c r="G57" s="18">
        <v>0</v>
      </c>
      <c r="H57" s="36">
        <v>0</v>
      </c>
      <c r="I57" s="36">
        <v>0</v>
      </c>
      <c r="J57" s="21">
        <f t="shared" si="27"/>
        <v>32</v>
      </c>
      <c r="K57" s="21">
        <f t="shared" si="20"/>
        <v>0</v>
      </c>
      <c r="L57" s="21">
        <f t="shared" si="21"/>
        <v>32</v>
      </c>
      <c r="M57" s="21">
        <f t="shared" si="22"/>
        <v>0</v>
      </c>
      <c r="N57" s="44">
        <v>7.76</v>
      </c>
      <c r="O57" s="45">
        <f t="shared" si="23"/>
        <v>223</v>
      </c>
      <c r="P57" s="45">
        <f t="shared" si="24"/>
        <v>0</v>
      </c>
      <c r="Q57" s="45">
        <f t="shared" si="25"/>
        <v>223</v>
      </c>
      <c r="R57" s="45">
        <v>3</v>
      </c>
      <c r="S57" s="52">
        <f t="shared" si="26"/>
        <v>669</v>
      </c>
      <c r="T57" s="52">
        <f t="shared" si="18"/>
        <v>669</v>
      </c>
      <c r="U57" s="55"/>
    </row>
    <row r="58" spans="1:21" s="2" customFormat="1" ht="18" customHeight="1">
      <c r="A58" s="18">
        <v>53</v>
      </c>
      <c r="B58" s="32" t="s">
        <v>133</v>
      </c>
      <c r="C58" s="32" t="s">
        <v>144</v>
      </c>
      <c r="D58" s="24" t="s">
        <v>145</v>
      </c>
      <c r="E58" s="18">
        <v>2</v>
      </c>
      <c r="F58" s="18">
        <v>0</v>
      </c>
      <c r="G58" s="18">
        <v>2</v>
      </c>
      <c r="H58" s="36">
        <v>0</v>
      </c>
      <c r="I58" s="36">
        <v>0</v>
      </c>
      <c r="J58" s="21">
        <f t="shared" si="27"/>
        <v>0</v>
      </c>
      <c r="K58" s="21">
        <f t="shared" si="20"/>
        <v>32</v>
      </c>
      <c r="L58" s="21">
        <f t="shared" si="21"/>
        <v>0</v>
      </c>
      <c r="M58" s="21">
        <f t="shared" si="22"/>
        <v>32</v>
      </c>
      <c r="N58" s="44">
        <v>7.76</v>
      </c>
      <c r="O58" s="45">
        <f t="shared" si="23"/>
        <v>0</v>
      </c>
      <c r="P58" s="45">
        <f t="shared" si="24"/>
        <v>199</v>
      </c>
      <c r="Q58" s="45">
        <f t="shared" si="25"/>
        <v>199</v>
      </c>
      <c r="R58" s="45">
        <v>3</v>
      </c>
      <c r="S58" s="52">
        <f t="shared" si="26"/>
        <v>597</v>
      </c>
      <c r="T58" s="52">
        <f t="shared" si="18"/>
        <v>597</v>
      </c>
      <c r="U58" s="55" t="s">
        <v>146</v>
      </c>
    </row>
    <row r="59" spans="1:21" s="2" customFormat="1" ht="18" customHeight="1">
      <c r="A59" s="18">
        <v>54</v>
      </c>
      <c r="B59" s="32" t="s">
        <v>133</v>
      </c>
      <c r="C59" s="32" t="s">
        <v>147</v>
      </c>
      <c r="D59" s="24" t="s">
        <v>148</v>
      </c>
      <c r="E59" s="18">
        <v>1</v>
      </c>
      <c r="F59" s="18">
        <v>1</v>
      </c>
      <c r="G59" s="18">
        <v>0</v>
      </c>
      <c r="H59" s="36">
        <v>0</v>
      </c>
      <c r="I59" s="36">
        <v>0</v>
      </c>
      <c r="J59" s="21">
        <v>24</v>
      </c>
      <c r="K59" s="21">
        <f t="shared" si="20"/>
        <v>0</v>
      </c>
      <c r="L59" s="21">
        <f t="shared" si="21"/>
        <v>24</v>
      </c>
      <c r="M59" s="21">
        <f t="shared" si="22"/>
        <v>0</v>
      </c>
      <c r="N59" s="44">
        <v>7.76</v>
      </c>
      <c r="O59" s="45">
        <f t="shared" si="23"/>
        <v>168</v>
      </c>
      <c r="P59" s="45">
        <f t="shared" si="24"/>
        <v>0</v>
      </c>
      <c r="Q59" s="45">
        <f t="shared" si="25"/>
        <v>168</v>
      </c>
      <c r="R59" s="45">
        <v>3</v>
      </c>
      <c r="S59" s="52">
        <f t="shared" si="26"/>
        <v>504</v>
      </c>
      <c r="T59" s="52">
        <f t="shared" si="18"/>
        <v>504</v>
      </c>
      <c r="U59" s="55"/>
    </row>
    <row r="60" spans="1:21" s="2" customFormat="1" ht="18" customHeight="1">
      <c r="A60" s="18">
        <v>55</v>
      </c>
      <c r="B60" s="32" t="s">
        <v>133</v>
      </c>
      <c r="C60" s="32" t="s">
        <v>149</v>
      </c>
      <c r="D60" s="24" t="s">
        <v>150</v>
      </c>
      <c r="E60" s="18">
        <v>3</v>
      </c>
      <c r="F60" s="18">
        <v>3</v>
      </c>
      <c r="G60" s="18">
        <v>0</v>
      </c>
      <c r="H60" s="36">
        <v>0</v>
      </c>
      <c r="I60" s="36">
        <v>0</v>
      </c>
      <c r="J60" s="21">
        <f>F60*16</f>
        <v>48</v>
      </c>
      <c r="K60" s="21">
        <f t="shared" si="20"/>
        <v>0</v>
      </c>
      <c r="L60" s="21">
        <f t="shared" si="21"/>
        <v>48</v>
      </c>
      <c r="M60" s="21">
        <f t="shared" si="22"/>
        <v>0</v>
      </c>
      <c r="N60" s="44">
        <v>7.76</v>
      </c>
      <c r="O60" s="45">
        <f t="shared" si="23"/>
        <v>335</v>
      </c>
      <c r="P60" s="45">
        <f t="shared" si="24"/>
        <v>0</v>
      </c>
      <c r="Q60" s="45">
        <f t="shared" si="25"/>
        <v>335</v>
      </c>
      <c r="R60" s="45">
        <v>3</v>
      </c>
      <c r="S60" s="52">
        <f t="shared" si="26"/>
        <v>1005</v>
      </c>
      <c r="T60" s="52">
        <v>559</v>
      </c>
      <c r="U60" s="56" t="s">
        <v>151</v>
      </c>
    </row>
    <row r="61" spans="1:21" s="2" customFormat="1" ht="18" customHeight="1">
      <c r="A61" s="18">
        <v>56</v>
      </c>
      <c r="B61" s="32" t="s">
        <v>133</v>
      </c>
      <c r="C61" s="32" t="s">
        <v>152</v>
      </c>
      <c r="D61" s="24" t="s">
        <v>153</v>
      </c>
      <c r="E61" s="18">
        <v>4</v>
      </c>
      <c r="F61" s="18">
        <v>4</v>
      </c>
      <c r="G61" s="18">
        <v>0</v>
      </c>
      <c r="H61" s="36">
        <v>0</v>
      </c>
      <c r="I61" s="36">
        <v>0</v>
      </c>
      <c r="J61" s="21">
        <f>F61*16</f>
        <v>64</v>
      </c>
      <c r="K61" s="21">
        <f t="shared" si="20"/>
        <v>0</v>
      </c>
      <c r="L61" s="21">
        <f t="shared" si="21"/>
        <v>64</v>
      </c>
      <c r="M61" s="21">
        <f t="shared" si="22"/>
        <v>0</v>
      </c>
      <c r="N61" s="44">
        <v>7.76</v>
      </c>
      <c r="O61" s="45">
        <f t="shared" si="23"/>
        <v>447</v>
      </c>
      <c r="P61" s="45">
        <f t="shared" si="24"/>
        <v>0</v>
      </c>
      <c r="Q61" s="45">
        <f t="shared" si="25"/>
        <v>447</v>
      </c>
      <c r="R61" s="45">
        <v>3</v>
      </c>
      <c r="S61" s="52">
        <f t="shared" si="26"/>
        <v>1341</v>
      </c>
      <c r="T61" s="52">
        <f t="shared" si="18"/>
        <v>1341</v>
      </c>
      <c r="U61" s="55"/>
    </row>
    <row r="62" spans="1:21" s="2" customFormat="1" ht="18" customHeight="1">
      <c r="A62" s="18">
        <v>57</v>
      </c>
      <c r="B62" s="20" t="s">
        <v>154</v>
      </c>
      <c r="C62" s="20" t="s">
        <v>155</v>
      </c>
      <c r="D62" s="20" t="s">
        <v>156</v>
      </c>
      <c r="E62" s="21">
        <v>4</v>
      </c>
      <c r="F62" s="21">
        <v>4</v>
      </c>
      <c r="G62" s="18">
        <v>0</v>
      </c>
      <c r="H62" s="36">
        <v>0</v>
      </c>
      <c r="I62" s="36">
        <v>0</v>
      </c>
      <c r="J62" s="21">
        <f aca="true" t="shared" si="28" ref="J62:J66">F62*16</f>
        <v>64</v>
      </c>
      <c r="K62" s="21">
        <f t="shared" si="20"/>
        <v>0</v>
      </c>
      <c r="L62" s="21">
        <f t="shared" si="21"/>
        <v>64</v>
      </c>
      <c r="M62" s="21">
        <f t="shared" si="22"/>
        <v>0</v>
      </c>
      <c r="N62" s="44">
        <v>4.57</v>
      </c>
      <c r="O62" s="45">
        <f t="shared" si="23"/>
        <v>263</v>
      </c>
      <c r="P62" s="45">
        <f t="shared" si="24"/>
        <v>0</v>
      </c>
      <c r="Q62" s="45">
        <f t="shared" si="25"/>
        <v>263</v>
      </c>
      <c r="R62" s="45">
        <v>3</v>
      </c>
      <c r="S62" s="52">
        <f t="shared" si="26"/>
        <v>789</v>
      </c>
      <c r="T62" s="52">
        <v>263</v>
      </c>
      <c r="U62" s="55" t="s">
        <v>157</v>
      </c>
    </row>
    <row r="63" spans="1:21" s="2" customFormat="1" ht="18" customHeight="1">
      <c r="A63" s="18">
        <v>58</v>
      </c>
      <c r="B63" s="20" t="s">
        <v>154</v>
      </c>
      <c r="C63" s="20" t="s">
        <v>158</v>
      </c>
      <c r="D63" s="20" t="s">
        <v>159</v>
      </c>
      <c r="E63" s="21">
        <v>2</v>
      </c>
      <c r="F63" s="21">
        <v>2</v>
      </c>
      <c r="G63" s="21">
        <v>0</v>
      </c>
      <c r="H63" s="36">
        <v>18</v>
      </c>
      <c r="I63" s="36">
        <v>18</v>
      </c>
      <c r="J63" s="21">
        <f t="shared" si="28"/>
        <v>32</v>
      </c>
      <c r="K63" s="21">
        <f t="shared" si="20"/>
        <v>0</v>
      </c>
      <c r="L63" s="21">
        <f t="shared" si="21"/>
        <v>14</v>
      </c>
      <c r="M63" s="21">
        <f t="shared" si="22"/>
        <v>0</v>
      </c>
      <c r="N63" s="44">
        <v>4.57</v>
      </c>
      <c r="O63" s="45">
        <f t="shared" si="23"/>
        <v>58</v>
      </c>
      <c r="P63" s="45">
        <f t="shared" si="24"/>
        <v>0</v>
      </c>
      <c r="Q63" s="45">
        <f t="shared" si="25"/>
        <v>58</v>
      </c>
      <c r="R63" s="45">
        <v>3</v>
      </c>
      <c r="S63" s="52">
        <f t="shared" si="26"/>
        <v>174</v>
      </c>
      <c r="T63" s="52">
        <f t="shared" si="18"/>
        <v>174</v>
      </c>
      <c r="U63" s="55"/>
    </row>
    <row r="64" spans="1:21" s="2" customFormat="1" ht="18" customHeight="1">
      <c r="A64" s="18">
        <v>59</v>
      </c>
      <c r="B64" s="20" t="s">
        <v>154</v>
      </c>
      <c r="C64" s="20" t="s">
        <v>160</v>
      </c>
      <c r="D64" s="20" t="s">
        <v>161</v>
      </c>
      <c r="E64" s="21">
        <v>2</v>
      </c>
      <c r="F64" s="21">
        <v>1</v>
      </c>
      <c r="G64" s="21">
        <v>1</v>
      </c>
      <c r="H64" s="36">
        <v>0</v>
      </c>
      <c r="I64" s="36">
        <v>0</v>
      </c>
      <c r="J64" s="21">
        <f t="shared" si="28"/>
        <v>16</v>
      </c>
      <c r="K64" s="21">
        <f t="shared" si="20"/>
        <v>16</v>
      </c>
      <c r="L64" s="21">
        <f t="shared" si="21"/>
        <v>16</v>
      </c>
      <c r="M64" s="21">
        <f t="shared" si="22"/>
        <v>16</v>
      </c>
      <c r="N64" s="44">
        <v>4.57</v>
      </c>
      <c r="O64" s="45">
        <f t="shared" si="23"/>
        <v>66</v>
      </c>
      <c r="P64" s="45">
        <f t="shared" si="24"/>
        <v>58</v>
      </c>
      <c r="Q64" s="45">
        <f t="shared" si="25"/>
        <v>124</v>
      </c>
      <c r="R64" s="45">
        <v>3</v>
      </c>
      <c r="S64" s="52">
        <f t="shared" si="26"/>
        <v>372</v>
      </c>
      <c r="T64" s="52">
        <f t="shared" si="18"/>
        <v>372</v>
      </c>
      <c r="U64" s="55"/>
    </row>
    <row r="65" spans="1:21" s="2" customFormat="1" ht="18" customHeight="1">
      <c r="A65" s="18">
        <v>60</v>
      </c>
      <c r="B65" s="20" t="s">
        <v>154</v>
      </c>
      <c r="C65" s="24" t="s">
        <v>162</v>
      </c>
      <c r="D65" s="24" t="s">
        <v>163</v>
      </c>
      <c r="E65" s="38">
        <v>4</v>
      </c>
      <c r="F65" s="38">
        <v>0</v>
      </c>
      <c r="G65" s="38">
        <v>4</v>
      </c>
      <c r="H65" s="36">
        <v>0</v>
      </c>
      <c r="I65" s="36">
        <v>0</v>
      </c>
      <c r="J65" s="21">
        <f t="shared" si="28"/>
        <v>0</v>
      </c>
      <c r="K65" s="21">
        <f t="shared" si="20"/>
        <v>64</v>
      </c>
      <c r="L65" s="21">
        <f t="shared" si="21"/>
        <v>0</v>
      </c>
      <c r="M65" s="21">
        <f t="shared" si="22"/>
        <v>64</v>
      </c>
      <c r="N65" s="44">
        <v>4.57</v>
      </c>
      <c r="O65" s="45">
        <f t="shared" si="23"/>
        <v>0</v>
      </c>
      <c r="P65" s="45">
        <f t="shared" si="24"/>
        <v>234</v>
      </c>
      <c r="Q65" s="45">
        <f t="shared" si="25"/>
        <v>234</v>
      </c>
      <c r="R65" s="45">
        <v>3</v>
      </c>
      <c r="S65" s="52">
        <f t="shared" si="26"/>
        <v>702</v>
      </c>
      <c r="T65" s="52">
        <f t="shared" si="18"/>
        <v>702</v>
      </c>
      <c r="U65" s="55"/>
    </row>
    <row r="66" spans="1:21" s="2" customFormat="1" ht="18" customHeight="1">
      <c r="A66" s="18">
        <v>61</v>
      </c>
      <c r="B66" s="20" t="s">
        <v>154</v>
      </c>
      <c r="C66" s="20" t="s">
        <v>164</v>
      </c>
      <c r="D66" s="20" t="s">
        <v>165</v>
      </c>
      <c r="E66" s="21">
        <v>4</v>
      </c>
      <c r="F66" s="21">
        <v>0</v>
      </c>
      <c r="G66" s="21">
        <v>4</v>
      </c>
      <c r="H66" s="36">
        <v>0</v>
      </c>
      <c r="I66" s="36">
        <v>0</v>
      </c>
      <c r="J66" s="21">
        <f t="shared" si="28"/>
        <v>0</v>
      </c>
      <c r="K66" s="21">
        <f t="shared" si="20"/>
        <v>64</v>
      </c>
      <c r="L66" s="21">
        <f t="shared" si="21"/>
        <v>0</v>
      </c>
      <c r="M66" s="21">
        <f t="shared" si="22"/>
        <v>64</v>
      </c>
      <c r="N66" s="44">
        <v>4.57</v>
      </c>
      <c r="O66" s="45">
        <f t="shared" si="23"/>
        <v>0</v>
      </c>
      <c r="P66" s="45">
        <f t="shared" si="24"/>
        <v>234</v>
      </c>
      <c r="Q66" s="45">
        <f t="shared" si="25"/>
        <v>234</v>
      </c>
      <c r="R66" s="45">
        <v>3</v>
      </c>
      <c r="S66" s="52">
        <f t="shared" si="26"/>
        <v>702</v>
      </c>
      <c r="T66" s="52">
        <f t="shared" si="18"/>
        <v>702</v>
      </c>
      <c r="U66" s="55"/>
    </row>
    <row r="67" spans="1:21" ht="18" customHeight="1">
      <c r="A67" s="58"/>
      <c r="B67" s="59"/>
      <c r="C67" s="20"/>
      <c r="D67" s="20"/>
      <c r="E67" s="21"/>
      <c r="F67" s="21"/>
      <c r="G67" s="21"/>
      <c r="H67" s="36"/>
      <c r="I67" s="36"/>
      <c r="J67" s="21"/>
      <c r="K67" s="21"/>
      <c r="L67" s="21"/>
      <c r="M67" s="21"/>
      <c r="N67" s="44"/>
      <c r="O67" s="45"/>
      <c r="P67" s="45"/>
      <c r="Q67" s="45"/>
      <c r="R67" s="45"/>
      <c r="S67" s="60"/>
      <c r="T67" s="61"/>
      <c r="U67" s="62"/>
    </row>
  </sheetData>
  <sheetProtection/>
  <mergeCells count="22">
    <mergeCell ref="A1:U1"/>
    <mergeCell ref="A2:G2"/>
    <mergeCell ref="N2:T2"/>
    <mergeCell ref="E3:G3"/>
    <mergeCell ref="H3:I3"/>
    <mergeCell ref="J3:Q3"/>
    <mergeCell ref="F4:G4"/>
    <mergeCell ref="J4:K4"/>
    <mergeCell ref="L4:M4"/>
    <mergeCell ref="O4:Q4"/>
    <mergeCell ref="A3:A5"/>
    <mergeCell ref="B3:B5"/>
    <mergeCell ref="C3:C5"/>
    <mergeCell ref="D3:D5"/>
    <mergeCell ref="E4:E5"/>
    <mergeCell ref="H4:H5"/>
    <mergeCell ref="I4:I5"/>
    <mergeCell ref="N4:N5"/>
    <mergeCell ref="R3:R5"/>
    <mergeCell ref="S3:S5"/>
    <mergeCell ref="T3:T5"/>
    <mergeCell ref="U3:U5"/>
  </mergeCells>
  <printOptions horizontalCentered="1" verticalCentered="1"/>
  <pageMargins left="0.35" right="0.35" top="0.59" bottom="0.59" header="0.51" footer="0.5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郑秀洁</cp:lastModifiedBy>
  <cp:lastPrinted>2015-03-23T12:33:54Z</cp:lastPrinted>
  <dcterms:created xsi:type="dcterms:W3CDTF">1996-12-18T09:32:42Z</dcterms:created>
  <dcterms:modified xsi:type="dcterms:W3CDTF">2022-11-10T12:43:33Z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KSORubyTemplate">
    <vt:lpwstr>11</vt:lpwstr>
  </property>
  <property fmtid="{D5CDD505-2E9C-101B-9397-08002B2CF9AE}" pid="4" name="I">
    <vt:lpwstr>0536C78098754801A40FEBE358376333</vt:lpwstr>
  </property>
  <property fmtid="{D5CDD505-2E9C-101B-9397-08002B2CF9AE}" pid="5" name="퀀_generated_2.-2147483648">
    <vt:i4>2052</vt:i4>
  </property>
</Properties>
</file>